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kalasku" sheetId="1" state="visible" r:id="rId3"/>
    <sheet name="Korvaukset" sheetId="2" state="visible" r:id="rId4"/>
  </sheets>
  <definedNames>
    <definedName function="false" hidden="false" localSheetId="0" name="_xlnm.Print_Titles" vbProcedure="false">Matkalasku!$7:$7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Esimerkkirivi. Korvaa omilla tiedoillasi tai poista.</t>
        </r>
      </text>
    </comment>
  </commentList>
</comments>
</file>

<file path=xl/sharedStrings.xml><?xml version="1.0" encoding="utf-8"?>
<sst xmlns="http://schemas.openxmlformats.org/spreadsheetml/2006/main" count="46" uniqueCount="45">
  <si>
    <t xml:space="preserve">Matkalasku 2026</t>
  </si>
  <si>
    <t xml:space="preserve">Ilmainen matkalaskupohja, sillaselva.fi. Täytä keltaiset solut, muut lasketaan automaattisesti.</t>
  </si>
  <si>
    <t xml:space="preserve">Nimi</t>
  </si>
  <si>
    <t xml:space="preserve">Yritys / työnantaja</t>
  </si>
  <si>
    <t xml:space="preserve">Ajanjakso</t>
  </si>
  <si>
    <t xml:space="preserve">Helmikuu 2026</t>
  </si>
  <si>
    <t xml:space="preserve">Lähtöpäivä</t>
  </si>
  <si>
    <t xml:space="preserve">Lähtöaika</t>
  </si>
  <si>
    <t xml:space="preserve">Paluupäivä</t>
  </si>
  <si>
    <t xml:space="preserve">Paluuaika</t>
  </si>
  <si>
    <t xml:space="preserve">Reitti</t>
  </si>
  <si>
    <t xml:space="preserve">Matkan tarkoitus</t>
  </si>
  <si>
    <t xml:space="preserve">Ajetut km</t>
  </si>
  <si>
    <t xml:space="preserve">Ilmaisia aterioita / vrk</t>
  </si>
  <si>
    <t xml:space="preserve">Matkan kesto (h)</t>
  </si>
  <si>
    <t xml:space="preserve">Kilometrikorvaus</t>
  </si>
  <si>
    <t xml:space="preserve">Päiväraha</t>
  </si>
  <si>
    <t xml:space="preserve">Yhteensä</t>
  </si>
  <si>
    <t xml:space="preserve">Helsinki - Lahti - Helsinki</t>
  </si>
  <si>
    <t xml:space="preserve">Asiakastapaaminen, StartHub</t>
  </si>
  <si>
    <t xml:space="preserve">Helsinki - Tampere - Helsinki</t>
  </si>
  <si>
    <t xml:space="preserve">Koulutus</t>
  </si>
  <si>
    <t xml:space="preserve">Ohje: täytä keltaiset solut. Kellonajan voi kirjoittaa muodossa 8.30 tai 8:30, päivämäärän muodossa 16.2.2026. Kesto, kilometrikorvaus ja päiväraha lasketaan automaattisesti välilehden Korvaukset määrillä.</t>
  </si>
  <si>
    <t xml:space="preserve">Ilmaiset ateriat: valitse ilmaisten aterioiden määrä vuorokaudessa (0, 1 tai 2). Kaksi ateriaa puolittaa kokopäivärahan, yksi osapäivärahan.</t>
  </si>
  <si>
    <t xml:space="preserve">Rivit 8 ja 9 ovat esimerkkejä. Korvaa ne omilla matkoillasi.</t>
  </si>
  <si>
    <t xml:space="preserve">Haluatko tehdä matkalaskun puhumalla puhelimeen? Sillä Selvä laskee korvaukset puolestasi: sillaselva.fi</t>
  </si>
  <si>
    <t xml:space="preserve">Verovapaat korvaukset 2026</t>
  </si>
  <si>
    <t xml:space="preserve">Verohallinnon päätös verovapaista matkakustannusten korvauksista vuonna 2026. Päivitä nämä luvut vuodenvaihteessa.</t>
  </si>
  <si>
    <t xml:space="preserve">Korvaus</t>
  </si>
  <si>
    <t xml:space="preserve">Määrä 2026</t>
  </si>
  <si>
    <t xml:space="preserve">Huomio</t>
  </si>
  <si>
    <t xml:space="preserve">Kilometrikorvaus, oma auto (€/km)</t>
  </si>
  <si>
    <t xml:space="preserve">Perusmäärä. Lisät esim. lisämatkustaja +0,04 €/km, perävaunu +0,09 €/km.</t>
  </si>
  <si>
    <t xml:space="preserve">Kokopäiväraha (€)</t>
  </si>
  <si>
    <t xml:space="preserve">Matka yli 10 tuntia, tai viimeinen vajaa matkavuorokausi yli 6 tuntia.</t>
  </si>
  <si>
    <t xml:space="preserve">Osapäiväraha (€)</t>
  </si>
  <si>
    <t xml:space="preserve">Matka yli 6 tuntia, tai viimeinen vajaa matkavuorokausi vähintään 2 tuntia.</t>
  </si>
  <si>
    <t xml:space="preserve">Säännöt lyhyesti</t>
  </si>
  <si>
    <t xml:space="preserve">• Päiväraha lasketaan 24 tunnin matkavuorokausina lähtöhetkestä alkaen.</t>
  </si>
  <si>
    <t xml:space="preserve">• Ilmaiset ateriat puolittavat päivärahan: kokopäivärahassa 2 ateriaa, osapäivärahassa 1 ateria.</t>
  </si>
  <si>
    <t xml:space="preserve">• Päivärahan edellytys: työkohde yli 15 km päässä työpaikasta tai kodista.</t>
  </si>
  <si>
    <t xml:space="preserve">• Pohja laskee kotimaan päivärahat. Ulkomaan päivärahat: sillaselva.fi/ulkomaan-paivarahalaskuri</t>
  </si>
  <si>
    <t xml:space="preserve">• Tavallinen kodin ja työpaikan välinen matka ei oikeuta korvauksiin.</t>
  </si>
  <si>
    <t xml:space="preserve">Lähde:</t>
  </si>
  <si>
    <t xml:space="preserve">https://www.vero.fi/syventavat-vero-ohjeet/paatokset/47405/verohallinnon-paatos-verovapaista-matkakustannusten-korvauksista-vuonna-2026/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</si>
</sst>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\.m\.yyyy"/>
    <numFmt numFmtId="166" formatCode="[&lt;1]hh:mm;0.00"/>
    <numFmt numFmtId="167" formatCode="0.00"/>
    <numFmt numFmtId="168" formatCode="#,##0.00&quot; €&quot;;\-#,##0.00&quot; €&quot;;\-"/>
    <numFmt numFmtId="169" formatCode="mm/dd/yy"/>
    <numFmt numFmtId="170" formatCode="0"/>
    <numFmt numFmtId="171" formatCode="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101011"/>
        <bgColor rgb="FF000000"/>
      </patternFill>
    </fill>
    <fill>
      <patternFill patternType="solid">
        <fgColor rgb="FFE8EBF1"/>
        <bgColor rgb="FFD5D8DE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8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E8EBF1"/>
      <rgbColor rgb="FF660066"/>
      <rgbColor rgb="FFFF8080"/>
      <rgbColor rgb="FF0563C1"/>
      <rgbColor rgb="FFD5D8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010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sillaselva.fi/?utm_source=matkalaskupohja&amp;utm_medium=xlsx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vero.fi/syventavat-vero-ohjeet/paatokset/47405/verohallinnon-paatos-verovapaista-matkakustannusten-korvauksista-vuonna-2026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6" min="5" style="0" width="26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6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true" outlineLevel="0" max="15" min="14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  <c r="D3" s="4"/>
    </row>
    <row r="4" customFormat="false" ht="15" hidden="false" customHeight="false" outlineLevel="0" collapsed="false">
      <c r="A4" s="3" t="s">
        <v>3</v>
      </c>
      <c r="B4" s="4"/>
      <c r="C4" s="4"/>
      <c r="D4" s="4"/>
    </row>
    <row r="5" customFormat="false" ht="15" hidden="false" customHeight="false" outlineLevel="0" collapsed="false">
      <c r="A5" s="3" t="s">
        <v>4</v>
      </c>
      <c r="B5" s="4" t="s">
        <v>5</v>
      </c>
      <c r="C5" s="4"/>
      <c r="D5" s="4"/>
    </row>
    <row r="7" customFormat="false" ht="45.75" hidden="false" customHeight="true" outlineLevel="0" collapsed="false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</row>
    <row r="8" customFormat="false" ht="15" hidden="false" customHeight="false" outlineLevel="0" collapsed="false">
      <c r="A8" s="6" t="n">
        <v>46069</v>
      </c>
      <c r="B8" s="7" t="n">
        <v>0.333333333333333</v>
      </c>
      <c r="C8" s="6" t="n">
        <v>46069</v>
      </c>
      <c r="D8" s="7" t="n">
        <v>0.729166666666667</v>
      </c>
      <c r="E8" s="8" t="s">
        <v>18</v>
      </c>
      <c r="F8" s="8" t="s">
        <v>19</v>
      </c>
      <c r="G8" s="9" t="n">
        <v>212</v>
      </c>
      <c r="H8" s="8" t="n">
        <v>0</v>
      </c>
      <c r="I8" s="10" t="n">
        <f aca="false">IF(OR(N8="",O8=""),"",IF(O8&lt;=N8,"Tarkista ajat",ROUND((O8-N8)*24,2)))</f>
        <v>9.5</v>
      </c>
      <c r="J8" s="11" t="n">
        <f aca="false">IF(G8="","",G8*Korvaukset!$B$4)</f>
        <v>116.6</v>
      </c>
      <c r="K8" s="11" t="n">
        <f aca="false">IF(NOT(ISNUMBER(I8)),"",IF(I8&lt;=24,IF(I8&gt;10,IF(H8&gt;=2,Korvaukset!$B$5/2,Korvaukset!$B$5),IF(I8&gt;6,IF(H8&gt;=1,Korvaukset!$B$6/2,Korvaukset!$B$6),0)),INT(I8/24)*IF(H8&gt;=2,Korvaukset!$B$5/2,Korvaukset!$B$5)+IF(MOD(I8,24)&gt;6,IF(H8&gt;=2,Korvaukset!$B$5/2,Korvaukset!$B$5),IF(MOD(I8,24)&gt;=2,IF(H8&gt;=1,Korvaukset!$B$6/2,Korvaukset!$B$6),0))))</f>
        <v>25</v>
      </c>
      <c r="L8" s="11" t="n">
        <f aca="false">IF(AND(J8="",K8=""),"",SUM(J8,K8))</f>
        <v>141.6</v>
      </c>
      <c r="N8" s="12" t="n">
        <f aca="false">IF(OR(A8="",B8=""),"",IFERROR(IF(ISNUMBER(A8),A8,DATE(VALUE(MID(TRIM(A8),FIND(".",TRIM(A8),FIND(".",TRIM(A8))+1)+1,4))+IF(VALUE(MID(TRIM(A8),FIND(".",TRIM(A8),FIND(".",TRIM(A8))+1)+1,4))&lt;100,2000,0),VALUE(MID(TRIM(A8),FIND(".",TRIM(A8))+1,FIND(".",TRIM(A8),FIND(".",TRIM(A8))+1)-FIND(".",TRIM(A8))-1)),VALUE(LEFT(TRIM(A8),FIND(".",TRIM(A8))-1))))+IF(ISNUMBER(B8),IF(B8&gt;=1,(INT(B8)+ROUND(MOD(B8,1)*100,0)/60)/24,B8),(VALUE(LEFT(SUBSTITUTE(TRIM(B8),".",":"),FIND(":",SUBSTITUTE(TRIM(B8),".",":")&amp;":")-1))+IFERROR(VALUE(LEFT(MID(SUBSTITUTE(TRIM(B8),".",":"),FIND(":",SUBSTITUTE(TRIM(B8),".",":"))+1,2)&amp;"0",2)),0)/60)/24),""))</f>
        <v>46069.3333333333</v>
      </c>
      <c r="O8" s="12" t="n">
        <f aca="false">IF(OR(C8="",D8=""),"",IFERROR(IF(ISNUMBER(C8),C8,DATE(VALUE(MID(TRIM(C8),FIND(".",TRIM(C8),FIND(".",TRIM(C8))+1)+1,4))+IF(VALUE(MID(TRIM(C8),FIND(".",TRIM(C8),FIND(".",TRIM(C8))+1)+1,4))&lt;100,2000,0),VALUE(MID(TRIM(C8),FIND(".",TRIM(C8))+1,FIND(".",TRIM(C8),FIND(".",TRIM(C8))+1)-FIND(".",TRIM(C8))-1)),VALUE(LEFT(TRIM(C8),FIND(".",TRIM(C8))-1))))+IF(ISNUMBER(D8),IF(D8&gt;=1,(INT(D8)+ROUND(MOD(D8,1)*100,0)/60)/24,D8),(VALUE(LEFT(SUBSTITUTE(TRIM(D8),".",":"),FIND(":",SUBSTITUTE(TRIM(D8),".",":")&amp;":")-1))+IFERROR(VALUE(LEFT(MID(SUBSTITUTE(TRIM(D8),".",":"),FIND(":",SUBSTITUTE(TRIM(D8),".",":"))+1,2)&amp;"0",2)),0)/60)/24),""))</f>
        <v>46069.7291666667</v>
      </c>
    </row>
    <row r="9" customFormat="false" ht="15" hidden="false" customHeight="false" outlineLevel="0" collapsed="false">
      <c r="A9" s="6" t="n">
        <v>46076</v>
      </c>
      <c r="B9" s="7" t="n">
        <v>0.375</v>
      </c>
      <c r="C9" s="6" t="n">
        <v>46077</v>
      </c>
      <c r="D9" s="7" t="n">
        <v>0.791666666666667</v>
      </c>
      <c r="E9" s="8" t="s">
        <v>20</v>
      </c>
      <c r="F9" s="8" t="s">
        <v>21</v>
      </c>
      <c r="G9" s="9" t="n">
        <v>360</v>
      </c>
      <c r="H9" s="8" t="n">
        <v>0</v>
      </c>
      <c r="I9" s="10" t="n">
        <f aca="false">IF(OR(N9="",O9=""),"",IF(O9&lt;=N9,"Tarkista ajat",ROUND((O9-N9)*24,2)))</f>
        <v>34</v>
      </c>
      <c r="J9" s="11" t="n">
        <f aca="false">IF(G9="","",G9*Korvaukset!$B$4)</f>
        <v>198</v>
      </c>
      <c r="K9" s="11" t="n">
        <f aca="false">IF(NOT(ISNUMBER(I9)),"",IF(I9&lt;=24,IF(I9&gt;10,IF(H9&gt;=2,Korvaukset!$B$5/2,Korvaukset!$B$5),IF(I9&gt;6,IF(H9&gt;=1,Korvaukset!$B$6/2,Korvaukset!$B$6),0)),INT(I9/24)*IF(H9&gt;=2,Korvaukset!$B$5/2,Korvaukset!$B$5)+IF(MOD(I9,24)&gt;6,IF(H9&gt;=2,Korvaukset!$B$5/2,Korvaukset!$B$5),IF(MOD(I9,24)&gt;=2,IF(H9&gt;=1,Korvaukset!$B$6/2,Korvaukset!$B$6),0))))</f>
        <v>108</v>
      </c>
      <c r="L9" s="11" t="n">
        <f aca="false">IF(AND(J9="",K9=""),"",SUM(J9,K9))</f>
        <v>306</v>
      </c>
      <c r="N9" s="12" t="n">
        <f aca="false">IF(OR(A9="",B9=""),"",IFERROR(IF(ISNUMBER(A9),A9,DATE(VALUE(MID(TRIM(A9),FIND(".",TRIM(A9),FIND(".",TRIM(A9))+1)+1,4))+IF(VALUE(MID(TRIM(A9),FIND(".",TRIM(A9),FIND(".",TRIM(A9))+1)+1,4))&lt;100,2000,0),VALUE(MID(TRIM(A9),FIND(".",TRIM(A9))+1,FIND(".",TRIM(A9),FIND(".",TRIM(A9))+1)-FIND(".",TRIM(A9))-1)),VALUE(LEFT(TRIM(A9),FIND(".",TRIM(A9))-1))))+IF(ISNUMBER(B9),IF(B9&gt;=1,(INT(B9)+ROUND(MOD(B9,1)*100,0)/60)/24,B9),(VALUE(LEFT(SUBSTITUTE(TRIM(B9),".",":"),FIND(":",SUBSTITUTE(TRIM(B9),".",":")&amp;":")-1))+IFERROR(VALUE(LEFT(MID(SUBSTITUTE(TRIM(B9),".",":"),FIND(":",SUBSTITUTE(TRIM(B9),".",":"))+1,2)&amp;"0",2)),0)/60)/24),""))</f>
        <v>46076.375</v>
      </c>
      <c r="O9" s="12" t="n">
        <f aca="false">IF(OR(C9="",D9=""),"",IFERROR(IF(ISNUMBER(C9),C9,DATE(VALUE(MID(TRIM(C9),FIND(".",TRIM(C9),FIND(".",TRIM(C9))+1)+1,4))+IF(VALUE(MID(TRIM(C9),FIND(".",TRIM(C9),FIND(".",TRIM(C9))+1)+1,4))&lt;100,2000,0),VALUE(MID(TRIM(C9),FIND(".",TRIM(C9))+1,FIND(".",TRIM(C9),FIND(".",TRIM(C9))+1)-FIND(".",TRIM(C9))-1)),VALUE(LEFT(TRIM(C9),FIND(".",TRIM(C9))-1))))+IF(ISNUMBER(D9),IF(D9&gt;=1,(INT(D9)+ROUND(MOD(D9,1)*100,0)/60)/24,D9),(VALUE(LEFT(SUBSTITUTE(TRIM(D9),".",":"),FIND(":",SUBSTITUTE(TRIM(D9),".",":")&amp;":")-1))+IFERROR(VALUE(LEFT(MID(SUBSTITUTE(TRIM(D9),".",":"),FIND(":",SUBSTITUTE(TRIM(D9),".",":"))+1,2)&amp;"0",2)),0)/60)/24),""))</f>
        <v>46077.7916666667</v>
      </c>
    </row>
    <row r="10" customFormat="false" ht="15" hidden="false" customHeight="false" outlineLevel="0" collapsed="false">
      <c r="A10" s="6"/>
      <c r="B10" s="7"/>
      <c r="C10" s="6"/>
      <c r="D10" s="7"/>
      <c r="E10" s="8"/>
      <c r="F10" s="8"/>
      <c r="G10" s="9"/>
      <c r="H10" s="8"/>
      <c r="I10" s="10" t="str">
        <f aca="false">IF(OR(N10="",O10=""),"",IF(O10&lt;=N10,"Tarkista ajat",ROUND((O10-N10)*24,2)))</f>
        <v/>
      </c>
      <c r="J10" s="11" t="str">
        <f aca="false">IF(G10="","",G10*Korvaukset!$B$4)</f>
        <v/>
      </c>
      <c r="K10" s="11" t="str">
        <f aca="false">IF(NOT(ISNUMBER(I10)),"",IF(I10&lt;=24,IF(I10&gt;10,IF(H10&gt;=2,Korvaukset!$B$5/2,Korvaukset!$B$5),IF(I10&gt;6,IF(H10&gt;=1,Korvaukset!$B$6/2,Korvaukset!$B$6),0)),INT(I10/24)*IF(H10&gt;=2,Korvaukset!$B$5/2,Korvaukset!$B$5)+IF(MOD(I10,24)&gt;6,IF(H10&gt;=2,Korvaukset!$B$5/2,Korvaukset!$B$5),IF(MOD(I10,24)&gt;=2,IF(H10&gt;=1,Korvaukset!$B$6/2,Korvaukset!$B$6),0))))</f>
        <v/>
      </c>
      <c r="L10" s="11" t="str">
        <f aca="false">IF(AND(J10="",K10=""),"",SUM(J10,K10))</f>
        <v/>
      </c>
      <c r="N10" s="0" t="str">
        <f aca="false">IF(OR(A10="",B10=""),"",IFERROR(IF(ISNUMBER(A10),A10,DATE(VALUE(MID(TRIM(A10),FIND(".",TRIM(A10),FIND(".",TRIM(A10))+1)+1,4))+IF(VALUE(MID(TRIM(A10),FIND(".",TRIM(A10),FIND(".",TRIM(A10))+1)+1,4))&lt;100,2000,0),VALUE(MID(TRIM(A10),FIND(".",TRIM(A10))+1,FIND(".",TRIM(A10),FIND(".",TRIM(A10))+1)-FIND(".",TRIM(A10))-1)),VALUE(LEFT(TRIM(A10),FIND(".",TRIM(A10))-1))))+IF(ISNUMBER(B10),IF(B10&gt;=1,(INT(B10)+ROUND(MOD(B10,1)*100,0)/60)/24,B10),(VALUE(LEFT(SUBSTITUTE(TRIM(B10),".",":"),FIND(":",SUBSTITUTE(TRIM(B10),".",":")&amp;":")-1))+IFERROR(VALUE(LEFT(MID(SUBSTITUTE(TRIM(B10),".",":"),FIND(":",SUBSTITUTE(TRIM(B10),".",":"))+1,2)&amp;"0",2)),0)/60)/24),""))</f>
        <v/>
      </c>
      <c r="O10" s="0" t="str">
        <f aca="false">IF(OR(C10="",D10=""),"",IFERROR(IF(ISNUMBER(C10),C10,DATE(VALUE(MID(TRIM(C10),FIND(".",TRIM(C10),FIND(".",TRIM(C10))+1)+1,4))+IF(VALUE(MID(TRIM(C10),FIND(".",TRIM(C10),FIND(".",TRIM(C10))+1)+1,4))&lt;100,2000,0),VALUE(MID(TRIM(C10),FIND(".",TRIM(C10))+1,FIND(".",TRIM(C10),FIND(".",TRIM(C10))+1)-FIND(".",TRIM(C10))-1)),VALUE(LEFT(TRIM(C10),FIND(".",TRIM(C10))-1))))+IF(ISNUMBER(D10),IF(D10&gt;=1,(INT(D10)+ROUND(MOD(D10,1)*100,0)/60)/24,D10),(VALUE(LEFT(SUBSTITUTE(TRIM(D10),".",":"),FIND(":",SUBSTITUTE(TRIM(D10),".",":")&amp;":")-1))+IFERROR(VALUE(LEFT(MID(SUBSTITUTE(TRIM(D10),".",":"),FIND(":",SUBSTITUTE(TRIM(D10),".",":"))+1,2)&amp;"0",2)),0)/60)/24),""))</f>
        <v/>
      </c>
    </row>
    <row r="11" customFormat="false" ht="15" hidden="false" customHeight="false" outlineLevel="0" collapsed="false">
      <c r="A11" s="6"/>
      <c r="B11" s="7"/>
      <c r="C11" s="6"/>
      <c r="D11" s="7"/>
      <c r="E11" s="8"/>
      <c r="F11" s="8"/>
      <c r="G11" s="9"/>
      <c r="H11" s="8"/>
      <c r="I11" s="10" t="str">
        <f aca="false">IF(OR(N11="",O11=""),"",IF(O11&lt;=N11,"Tarkista ajat",ROUND((O11-N11)*24,2)))</f>
        <v/>
      </c>
      <c r="J11" s="11" t="str">
        <f aca="false">IF(G11="","",G11*Korvaukset!$B$4)</f>
        <v/>
      </c>
      <c r="K11" s="11" t="str">
        <f aca="false">IF(NOT(ISNUMBER(I11)),"",IF(I11&lt;=24,IF(I11&gt;10,IF(H11&gt;=2,Korvaukset!$B$5/2,Korvaukset!$B$5),IF(I11&gt;6,IF(H11&gt;=1,Korvaukset!$B$6/2,Korvaukset!$B$6),0)),INT(I11/24)*IF(H11&gt;=2,Korvaukset!$B$5/2,Korvaukset!$B$5)+IF(MOD(I11,24)&gt;6,IF(H11&gt;=2,Korvaukset!$B$5/2,Korvaukset!$B$5),IF(MOD(I11,24)&gt;=2,IF(H11&gt;=1,Korvaukset!$B$6/2,Korvaukset!$B$6),0))))</f>
        <v/>
      </c>
      <c r="L11" s="11" t="str">
        <f aca="false">IF(AND(J11="",K11=""),"",SUM(J11,K11))</f>
        <v/>
      </c>
      <c r="N11" s="0" t="str">
        <f aca="false">IF(OR(A11="",B11=""),"",IFERROR(IF(ISNUMBER(A11),A11,DATE(VALUE(MID(TRIM(A11),FIND(".",TRIM(A11),FIND(".",TRIM(A11))+1)+1,4))+IF(VALUE(MID(TRIM(A11),FIND(".",TRIM(A11),FIND(".",TRIM(A11))+1)+1,4))&lt;100,2000,0),VALUE(MID(TRIM(A11),FIND(".",TRIM(A11))+1,FIND(".",TRIM(A11),FIND(".",TRIM(A11))+1)-FIND(".",TRIM(A11))-1)),VALUE(LEFT(TRIM(A11),FIND(".",TRIM(A11))-1))))+IF(ISNUMBER(B11),IF(B11&gt;=1,(INT(B11)+ROUND(MOD(B11,1)*100,0)/60)/24,B11),(VALUE(LEFT(SUBSTITUTE(TRIM(B11),".",":"),FIND(":",SUBSTITUTE(TRIM(B11),".",":")&amp;":")-1))+IFERROR(VALUE(LEFT(MID(SUBSTITUTE(TRIM(B11),".",":"),FIND(":",SUBSTITUTE(TRIM(B11),".",":"))+1,2)&amp;"0",2)),0)/60)/24),""))</f>
        <v/>
      </c>
      <c r="O11" s="0" t="str">
        <f aca="false">IF(OR(C11="",D11=""),"",IFERROR(IF(ISNUMBER(C11),C11,DATE(VALUE(MID(TRIM(C11),FIND(".",TRIM(C11),FIND(".",TRIM(C11))+1)+1,4))+IF(VALUE(MID(TRIM(C11),FIND(".",TRIM(C11),FIND(".",TRIM(C11))+1)+1,4))&lt;100,2000,0),VALUE(MID(TRIM(C11),FIND(".",TRIM(C11))+1,FIND(".",TRIM(C11),FIND(".",TRIM(C11))+1)-FIND(".",TRIM(C11))-1)),VALUE(LEFT(TRIM(C11),FIND(".",TRIM(C11))-1))))+IF(ISNUMBER(D11),IF(D11&gt;=1,(INT(D11)+ROUND(MOD(D11,1)*100,0)/60)/24,D11),(VALUE(LEFT(SUBSTITUTE(TRIM(D11),".",":"),FIND(":",SUBSTITUTE(TRIM(D11),".",":")&amp;":")-1))+IFERROR(VALUE(LEFT(MID(SUBSTITUTE(TRIM(D11),".",":"),FIND(":",SUBSTITUTE(TRIM(D11),".",":"))+1,2)&amp;"0",2)),0)/60)/24),""))</f>
        <v/>
      </c>
    </row>
    <row r="12" customFormat="false" ht="15" hidden="false" customHeight="false" outlineLevel="0" collapsed="false">
      <c r="A12" s="6"/>
      <c r="B12" s="7"/>
      <c r="C12" s="6"/>
      <c r="D12" s="7"/>
      <c r="E12" s="8"/>
      <c r="F12" s="8"/>
      <c r="G12" s="9"/>
      <c r="H12" s="8"/>
      <c r="I12" s="10" t="str">
        <f aca="false">IF(OR(N12="",O12=""),"",IF(O12&lt;=N12,"Tarkista ajat",ROUND((O12-N12)*24,2)))</f>
        <v/>
      </c>
      <c r="J12" s="11" t="str">
        <f aca="false">IF(G12="","",G12*Korvaukset!$B$4)</f>
        <v/>
      </c>
      <c r="K12" s="11" t="str">
        <f aca="false">IF(NOT(ISNUMBER(I12)),"",IF(I12&lt;=24,IF(I12&gt;10,IF(H12&gt;=2,Korvaukset!$B$5/2,Korvaukset!$B$5),IF(I12&gt;6,IF(H12&gt;=1,Korvaukset!$B$6/2,Korvaukset!$B$6),0)),INT(I12/24)*IF(H12&gt;=2,Korvaukset!$B$5/2,Korvaukset!$B$5)+IF(MOD(I12,24)&gt;6,IF(H12&gt;=2,Korvaukset!$B$5/2,Korvaukset!$B$5),IF(MOD(I12,24)&gt;=2,IF(H12&gt;=1,Korvaukset!$B$6/2,Korvaukset!$B$6),0))))</f>
        <v/>
      </c>
      <c r="L12" s="11" t="str">
        <f aca="false">IF(AND(J12="",K12=""),"",SUM(J12,K12))</f>
        <v/>
      </c>
      <c r="N12" s="0" t="str">
        <f aca="false">IF(OR(A12="",B12=""),"",IFERROR(IF(ISNUMBER(A12),A12,DATE(VALUE(MID(TRIM(A12),FIND(".",TRIM(A12),FIND(".",TRIM(A12))+1)+1,4))+IF(VALUE(MID(TRIM(A12),FIND(".",TRIM(A12),FIND(".",TRIM(A12))+1)+1,4))&lt;100,2000,0),VALUE(MID(TRIM(A12),FIND(".",TRIM(A12))+1,FIND(".",TRIM(A12),FIND(".",TRIM(A12))+1)-FIND(".",TRIM(A12))-1)),VALUE(LEFT(TRIM(A12),FIND(".",TRIM(A12))-1))))+IF(ISNUMBER(B12),IF(B12&gt;=1,(INT(B12)+ROUND(MOD(B12,1)*100,0)/60)/24,B12),(VALUE(LEFT(SUBSTITUTE(TRIM(B12),".",":"),FIND(":",SUBSTITUTE(TRIM(B12),".",":")&amp;":")-1))+IFERROR(VALUE(LEFT(MID(SUBSTITUTE(TRIM(B12),".",":"),FIND(":",SUBSTITUTE(TRIM(B12),".",":"))+1,2)&amp;"0",2)),0)/60)/24),""))</f>
        <v/>
      </c>
      <c r="O12" s="0" t="str">
        <f aca="false">IF(OR(C12="",D12=""),"",IFERROR(IF(ISNUMBER(C12),C12,DATE(VALUE(MID(TRIM(C12),FIND(".",TRIM(C12),FIND(".",TRIM(C12))+1)+1,4))+IF(VALUE(MID(TRIM(C12),FIND(".",TRIM(C12),FIND(".",TRIM(C12))+1)+1,4))&lt;100,2000,0),VALUE(MID(TRIM(C12),FIND(".",TRIM(C12))+1,FIND(".",TRIM(C12),FIND(".",TRIM(C12))+1)-FIND(".",TRIM(C12))-1)),VALUE(LEFT(TRIM(C12),FIND(".",TRIM(C12))-1))))+IF(ISNUMBER(D12),IF(D12&gt;=1,(INT(D12)+ROUND(MOD(D12,1)*100,0)/60)/24,D12),(VALUE(LEFT(SUBSTITUTE(TRIM(D12),".",":"),FIND(":",SUBSTITUTE(TRIM(D12),".",":")&amp;":")-1))+IFERROR(VALUE(LEFT(MID(SUBSTITUTE(TRIM(D12),".",":"),FIND(":",SUBSTITUTE(TRIM(D12),".",":"))+1,2)&amp;"0",2)),0)/60)/24),""))</f>
        <v/>
      </c>
    </row>
    <row r="13" customFormat="false" ht="15" hidden="false" customHeight="false" outlineLevel="0" collapsed="false">
      <c r="A13" s="6"/>
      <c r="B13" s="7"/>
      <c r="C13" s="6"/>
      <c r="D13" s="7"/>
      <c r="E13" s="8"/>
      <c r="F13" s="8"/>
      <c r="G13" s="9"/>
      <c r="H13" s="8"/>
      <c r="I13" s="10" t="str">
        <f aca="false">IF(OR(N13="",O13=""),"",IF(O13&lt;=N13,"Tarkista ajat",ROUND((O13-N13)*24,2)))</f>
        <v/>
      </c>
      <c r="J13" s="11" t="str">
        <f aca="false">IF(G13="","",G13*Korvaukset!$B$4)</f>
        <v/>
      </c>
      <c r="K13" s="11" t="str">
        <f aca="false">IF(NOT(ISNUMBER(I13)),"",IF(I13&lt;=24,IF(I13&gt;10,IF(H13&gt;=2,Korvaukset!$B$5/2,Korvaukset!$B$5),IF(I13&gt;6,IF(H13&gt;=1,Korvaukset!$B$6/2,Korvaukset!$B$6),0)),INT(I13/24)*IF(H13&gt;=2,Korvaukset!$B$5/2,Korvaukset!$B$5)+IF(MOD(I13,24)&gt;6,IF(H13&gt;=2,Korvaukset!$B$5/2,Korvaukset!$B$5),IF(MOD(I13,24)&gt;=2,IF(H13&gt;=1,Korvaukset!$B$6/2,Korvaukset!$B$6),0))))</f>
        <v/>
      </c>
      <c r="L13" s="11" t="str">
        <f aca="false">IF(AND(J13="",K13=""),"",SUM(J13,K13))</f>
        <v/>
      </c>
      <c r="N13" s="0" t="str">
        <f aca="false">IF(OR(A13="",B13=""),"",IFERROR(IF(ISNUMBER(A13),A13,DATE(VALUE(MID(TRIM(A13),FIND(".",TRIM(A13),FIND(".",TRIM(A13))+1)+1,4))+IF(VALUE(MID(TRIM(A13),FIND(".",TRIM(A13),FIND(".",TRIM(A13))+1)+1,4))&lt;100,2000,0),VALUE(MID(TRIM(A13),FIND(".",TRIM(A13))+1,FIND(".",TRIM(A13),FIND(".",TRIM(A13))+1)-FIND(".",TRIM(A13))-1)),VALUE(LEFT(TRIM(A13),FIND(".",TRIM(A13))-1))))+IF(ISNUMBER(B13),IF(B13&gt;=1,(INT(B13)+ROUND(MOD(B13,1)*100,0)/60)/24,B13),(VALUE(LEFT(SUBSTITUTE(TRIM(B13),".",":"),FIND(":",SUBSTITUTE(TRIM(B13),".",":")&amp;":")-1))+IFERROR(VALUE(LEFT(MID(SUBSTITUTE(TRIM(B13),".",":"),FIND(":",SUBSTITUTE(TRIM(B13),".",":"))+1,2)&amp;"0",2)),0)/60)/24),""))</f>
        <v/>
      </c>
      <c r="O13" s="0" t="str">
        <f aca="false">IF(OR(C13="",D13=""),"",IFERROR(IF(ISNUMBER(C13),C13,DATE(VALUE(MID(TRIM(C13),FIND(".",TRIM(C13),FIND(".",TRIM(C13))+1)+1,4))+IF(VALUE(MID(TRIM(C13),FIND(".",TRIM(C13),FIND(".",TRIM(C13))+1)+1,4))&lt;100,2000,0),VALUE(MID(TRIM(C13),FIND(".",TRIM(C13))+1,FIND(".",TRIM(C13),FIND(".",TRIM(C13))+1)-FIND(".",TRIM(C13))-1)),VALUE(LEFT(TRIM(C13),FIND(".",TRIM(C13))-1))))+IF(ISNUMBER(D13),IF(D13&gt;=1,(INT(D13)+ROUND(MOD(D13,1)*100,0)/60)/24,D13),(VALUE(LEFT(SUBSTITUTE(TRIM(D13),".",":"),FIND(":",SUBSTITUTE(TRIM(D13),".",":")&amp;":")-1))+IFERROR(VALUE(LEFT(MID(SUBSTITUTE(TRIM(D13),".",":"),FIND(":",SUBSTITUTE(TRIM(D13),".",":"))+1,2)&amp;"0",2)),0)/60)/24),""))</f>
        <v/>
      </c>
    </row>
    <row r="14" customFormat="false" ht="15" hidden="false" customHeight="false" outlineLevel="0" collapsed="false">
      <c r="A14" s="6"/>
      <c r="B14" s="7"/>
      <c r="C14" s="6"/>
      <c r="D14" s="7"/>
      <c r="E14" s="8"/>
      <c r="F14" s="8"/>
      <c r="G14" s="9"/>
      <c r="H14" s="8"/>
      <c r="I14" s="10" t="str">
        <f aca="false">IF(OR(N14="",O14=""),"",IF(O14&lt;=N14,"Tarkista ajat",ROUND((O14-N14)*24,2)))</f>
        <v/>
      </c>
      <c r="J14" s="11" t="str">
        <f aca="false">IF(G14="","",G14*Korvaukset!$B$4)</f>
        <v/>
      </c>
      <c r="K14" s="11" t="str">
        <f aca="false">IF(NOT(ISNUMBER(I14)),"",IF(I14&lt;=24,IF(I14&gt;10,IF(H14&gt;=2,Korvaukset!$B$5/2,Korvaukset!$B$5),IF(I14&gt;6,IF(H14&gt;=1,Korvaukset!$B$6/2,Korvaukset!$B$6),0)),INT(I14/24)*IF(H14&gt;=2,Korvaukset!$B$5/2,Korvaukset!$B$5)+IF(MOD(I14,24)&gt;6,IF(H14&gt;=2,Korvaukset!$B$5/2,Korvaukset!$B$5),IF(MOD(I14,24)&gt;=2,IF(H14&gt;=1,Korvaukset!$B$6/2,Korvaukset!$B$6),0))))</f>
        <v/>
      </c>
      <c r="L14" s="11" t="str">
        <f aca="false">IF(AND(J14="",K14=""),"",SUM(J14,K14))</f>
        <v/>
      </c>
      <c r="N14" s="0" t="str">
        <f aca="false">IF(OR(A14="",B14=""),"",IFERROR(IF(ISNUMBER(A14),A14,DATE(VALUE(MID(TRIM(A14),FIND(".",TRIM(A14),FIND(".",TRIM(A14))+1)+1,4))+IF(VALUE(MID(TRIM(A14),FIND(".",TRIM(A14),FIND(".",TRIM(A14))+1)+1,4))&lt;100,2000,0),VALUE(MID(TRIM(A14),FIND(".",TRIM(A14))+1,FIND(".",TRIM(A14),FIND(".",TRIM(A14))+1)-FIND(".",TRIM(A14))-1)),VALUE(LEFT(TRIM(A14),FIND(".",TRIM(A14))-1))))+IF(ISNUMBER(B14),IF(B14&gt;=1,(INT(B14)+ROUND(MOD(B14,1)*100,0)/60)/24,B14),(VALUE(LEFT(SUBSTITUTE(TRIM(B14),".",":"),FIND(":",SUBSTITUTE(TRIM(B14),".",":")&amp;":")-1))+IFERROR(VALUE(LEFT(MID(SUBSTITUTE(TRIM(B14),".",":"),FIND(":",SUBSTITUTE(TRIM(B14),".",":"))+1,2)&amp;"0",2)),0)/60)/24),""))</f>
        <v/>
      </c>
      <c r="O14" s="0" t="str">
        <f aca="false">IF(OR(C14="",D14=""),"",IFERROR(IF(ISNUMBER(C14),C14,DATE(VALUE(MID(TRIM(C14),FIND(".",TRIM(C14),FIND(".",TRIM(C14))+1)+1,4))+IF(VALUE(MID(TRIM(C14),FIND(".",TRIM(C14),FIND(".",TRIM(C14))+1)+1,4))&lt;100,2000,0),VALUE(MID(TRIM(C14),FIND(".",TRIM(C14))+1,FIND(".",TRIM(C14),FIND(".",TRIM(C14))+1)-FIND(".",TRIM(C14))-1)),VALUE(LEFT(TRIM(C14),FIND(".",TRIM(C14))-1))))+IF(ISNUMBER(D14),IF(D14&gt;=1,(INT(D14)+ROUND(MOD(D14,1)*100,0)/60)/24,D14),(VALUE(LEFT(SUBSTITUTE(TRIM(D14),".",":"),FIND(":",SUBSTITUTE(TRIM(D14),".",":")&amp;":")-1))+IFERROR(VALUE(LEFT(MID(SUBSTITUTE(TRIM(D14),".",":"),FIND(":",SUBSTITUTE(TRIM(D14),".",":"))+1,2)&amp;"0",2)),0)/60)/24),""))</f>
        <v/>
      </c>
    </row>
    <row r="15" customFormat="false" ht="15" hidden="false" customHeight="false" outlineLevel="0" collapsed="false">
      <c r="A15" s="6"/>
      <c r="B15" s="7"/>
      <c r="C15" s="6"/>
      <c r="D15" s="7"/>
      <c r="E15" s="8"/>
      <c r="F15" s="8"/>
      <c r="G15" s="9"/>
      <c r="H15" s="8"/>
      <c r="I15" s="10" t="str">
        <f aca="false">IF(OR(N15="",O15=""),"",IF(O15&lt;=N15,"Tarkista ajat",ROUND((O15-N15)*24,2)))</f>
        <v/>
      </c>
      <c r="J15" s="11" t="str">
        <f aca="false">IF(G15="","",G15*Korvaukset!$B$4)</f>
        <v/>
      </c>
      <c r="K15" s="11" t="str">
        <f aca="false">IF(NOT(ISNUMBER(I15)),"",IF(I15&lt;=24,IF(I15&gt;10,IF(H15&gt;=2,Korvaukset!$B$5/2,Korvaukset!$B$5),IF(I15&gt;6,IF(H15&gt;=1,Korvaukset!$B$6/2,Korvaukset!$B$6),0)),INT(I15/24)*IF(H15&gt;=2,Korvaukset!$B$5/2,Korvaukset!$B$5)+IF(MOD(I15,24)&gt;6,IF(H15&gt;=2,Korvaukset!$B$5/2,Korvaukset!$B$5),IF(MOD(I15,24)&gt;=2,IF(H15&gt;=1,Korvaukset!$B$6/2,Korvaukset!$B$6),0))))</f>
        <v/>
      </c>
      <c r="L15" s="11" t="str">
        <f aca="false">IF(AND(J15="",K15=""),"",SUM(J15,K15))</f>
        <v/>
      </c>
      <c r="N15" s="0" t="str">
        <f aca="false">IF(OR(A15="",B15=""),"",IFERROR(IF(ISNUMBER(A15),A15,DATE(VALUE(MID(TRIM(A15),FIND(".",TRIM(A15),FIND(".",TRIM(A15))+1)+1,4))+IF(VALUE(MID(TRIM(A15),FIND(".",TRIM(A15),FIND(".",TRIM(A15))+1)+1,4))&lt;100,2000,0),VALUE(MID(TRIM(A15),FIND(".",TRIM(A15))+1,FIND(".",TRIM(A15),FIND(".",TRIM(A15))+1)-FIND(".",TRIM(A15))-1)),VALUE(LEFT(TRIM(A15),FIND(".",TRIM(A15))-1))))+IF(ISNUMBER(B15),IF(B15&gt;=1,(INT(B15)+ROUND(MOD(B15,1)*100,0)/60)/24,B15),(VALUE(LEFT(SUBSTITUTE(TRIM(B15),".",":"),FIND(":",SUBSTITUTE(TRIM(B15),".",":")&amp;":")-1))+IFERROR(VALUE(LEFT(MID(SUBSTITUTE(TRIM(B15),".",":"),FIND(":",SUBSTITUTE(TRIM(B15),".",":"))+1,2)&amp;"0",2)),0)/60)/24),""))</f>
        <v/>
      </c>
      <c r="O15" s="0" t="str">
        <f aca="false">IF(OR(C15="",D15=""),"",IFERROR(IF(ISNUMBER(C15),C15,DATE(VALUE(MID(TRIM(C15),FIND(".",TRIM(C15),FIND(".",TRIM(C15))+1)+1,4))+IF(VALUE(MID(TRIM(C15),FIND(".",TRIM(C15),FIND(".",TRIM(C15))+1)+1,4))&lt;100,2000,0),VALUE(MID(TRIM(C15),FIND(".",TRIM(C15))+1,FIND(".",TRIM(C15),FIND(".",TRIM(C15))+1)-FIND(".",TRIM(C15))-1)),VALUE(LEFT(TRIM(C15),FIND(".",TRIM(C15))-1))))+IF(ISNUMBER(D15),IF(D15&gt;=1,(INT(D15)+ROUND(MOD(D15,1)*100,0)/60)/24,D15),(VALUE(LEFT(SUBSTITUTE(TRIM(D15),".",":"),FIND(":",SUBSTITUTE(TRIM(D15),".",":")&amp;":")-1))+IFERROR(VALUE(LEFT(MID(SUBSTITUTE(TRIM(D15),".",":"),FIND(":",SUBSTITUTE(TRIM(D15),".",":"))+1,2)&amp;"0",2)),0)/60)/24),""))</f>
        <v/>
      </c>
    </row>
    <row r="16" customFormat="false" ht="15" hidden="false" customHeight="false" outlineLevel="0" collapsed="false">
      <c r="A16" s="6"/>
      <c r="B16" s="7"/>
      <c r="C16" s="6"/>
      <c r="D16" s="7"/>
      <c r="E16" s="8"/>
      <c r="F16" s="8"/>
      <c r="G16" s="9"/>
      <c r="H16" s="8"/>
      <c r="I16" s="10" t="str">
        <f aca="false">IF(OR(N16="",O16=""),"",IF(O16&lt;=N16,"Tarkista ajat",ROUND((O16-N16)*24,2)))</f>
        <v/>
      </c>
      <c r="J16" s="11" t="str">
        <f aca="false">IF(G16="","",G16*Korvaukset!$B$4)</f>
        <v/>
      </c>
      <c r="K16" s="11" t="str">
        <f aca="false">IF(NOT(ISNUMBER(I16)),"",IF(I16&lt;=24,IF(I16&gt;10,IF(H16&gt;=2,Korvaukset!$B$5/2,Korvaukset!$B$5),IF(I16&gt;6,IF(H16&gt;=1,Korvaukset!$B$6/2,Korvaukset!$B$6),0)),INT(I16/24)*IF(H16&gt;=2,Korvaukset!$B$5/2,Korvaukset!$B$5)+IF(MOD(I16,24)&gt;6,IF(H16&gt;=2,Korvaukset!$B$5/2,Korvaukset!$B$5),IF(MOD(I16,24)&gt;=2,IF(H16&gt;=1,Korvaukset!$B$6/2,Korvaukset!$B$6),0))))</f>
        <v/>
      </c>
      <c r="L16" s="11" t="str">
        <f aca="false">IF(AND(J16="",K16=""),"",SUM(J16,K16))</f>
        <v/>
      </c>
      <c r="N16" s="0" t="str">
        <f aca="false">IF(OR(A16="",B16=""),"",IFERROR(IF(ISNUMBER(A16),A16,DATE(VALUE(MID(TRIM(A16),FIND(".",TRIM(A16),FIND(".",TRIM(A16))+1)+1,4))+IF(VALUE(MID(TRIM(A16),FIND(".",TRIM(A16),FIND(".",TRIM(A16))+1)+1,4))&lt;100,2000,0),VALUE(MID(TRIM(A16),FIND(".",TRIM(A16))+1,FIND(".",TRIM(A16),FIND(".",TRIM(A16))+1)-FIND(".",TRIM(A16))-1)),VALUE(LEFT(TRIM(A16),FIND(".",TRIM(A16))-1))))+IF(ISNUMBER(B16),IF(B16&gt;=1,(INT(B16)+ROUND(MOD(B16,1)*100,0)/60)/24,B16),(VALUE(LEFT(SUBSTITUTE(TRIM(B16),".",":"),FIND(":",SUBSTITUTE(TRIM(B16),".",":")&amp;":")-1))+IFERROR(VALUE(LEFT(MID(SUBSTITUTE(TRIM(B16),".",":"),FIND(":",SUBSTITUTE(TRIM(B16),".",":"))+1,2)&amp;"0",2)),0)/60)/24),""))</f>
        <v/>
      </c>
      <c r="O16" s="0" t="str">
        <f aca="false">IF(OR(C16="",D16=""),"",IFERROR(IF(ISNUMBER(C16),C16,DATE(VALUE(MID(TRIM(C16),FIND(".",TRIM(C16),FIND(".",TRIM(C16))+1)+1,4))+IF(VALUE(MID(TRIM(C16),FIND(".",TRIM(C16),FIND(".",TRIM(C16))+1)+1,4))&lt;100,2000,0),VALUE(MID(TRIM(C16),FIND(".",TRIM(C16))+1,FIND(".",TRIM(C16),FIND(".",TRIM(C16))+1)-FIND(".",TRIM(C16))-1)),VALUE(LEFT(TRIM(C16),FIND(".",TRIM(C16))-1))))+IF(ISNUMBER(D16),IF(D16&gt;=1,(INT(D16)+ROUND(MOD(D16,1)*100,0)/60)/24,D16),(VALUE(LEFT(SUBSTITUTE(TRIM(D16),".",":"),FIND(":",SUBSTITUTE(TRIM(D16),".",":")&amp;":")-1))+IFERROR(VALUE(LEFT(MID(SUBSTITUTE(TRIM(D16),".",":"),FIND(":",SUBSTITUTE(TRIM(D16),".",":"))+1,2)&amp;"0",2)),0)/60)/24),""))</f>
        <v/>
      </c>
    </row>
    <row r="17" customFormat="false" ht="15" hidden="false" customHeight="false" outlineLevel="0" collapsed="false">
      <c r="A17" s="6"/>
      <c r="B17" s="7"/>
      <c r="C17" s="6"/>
      <c r="D17" s="7"/>
      <c r="E17" s="8"/>
      <c r="F17" s="8"/>
      <c r="G17" s="9"/>
      <c r="H17" s="8"/>
      <c r="I17" s="10" t="str">
        <f aca="false">IF(OR(N17="",O17=""),"",IF(O17&lt;=N17,"Tarkista ajat",ROUND((O17-N17)*24,2)))</f>
        <v/>
      </c>
      <c r="J17" s="11" t="str">
        <f aca="false">IF(G17="","",G17*Korvaukset!$B$4)</f>
        <v/>
      </c>
      <c r="K17" s="11" t="str">
        <f aca="false">IF(NOT(ISNUMBER(I17)),"",IF(I17&lt;=24,IF(I17&gt;10,IF(H17&gt;=2,Korvaukset!$B$5/2,Korvaukset!$B$5),IF(I17&gt;6,IF(H17&gt;=1,Korvaukset!$B$6/2,Korvaukset!$B$6),0)),INT(I17/24)*IF(H17&gt;=2,Korvaukset!$B$5/2,Korvaukset!$B$5)+IF(MOD(I17,24)&gt;6,IF(H17&gt;=2,Korvaukset!$B$5/2,Korvaukset!$B$5),IF(MOD(I17,24)&gt;=2,IF(H17&gt;=1,Korvaukset!$B$6/2,Korvaukset!$B$6),0))))</f>
        <v/>
      </c>
      <c r="L17" s="11" t="str">
        <f aca="false">IF(AND(J17="",K17=""),"",SUM(J17,K17))</f>
        <v/>
      </c>
      <c r="N17" s="0" t="str">
        <f aca="false">IF(OR(A17="",B17=""),"",IFERROR(IF(ISNUMBER(A17),A17,DATE(VALUE(MID(TRIM(A17),FIND(".",TRIM(A17),FIND(".",TRIM(A17))+1)+1,4))+IF(VALUE(MID(TRIM(A17),FIND(".",TRIM(A17),FIND(".",TRIM(A17))+1)+1,4))&lt;100,2000,0),VALUE(MID(TRIM(A17),FIND(".",TRIM(A17))+1,FIND(".",TRIM(A17),FIND(".",TRIM(A17))+1)-FIND(".",TRIM(A17))-1)),VALUE(LEFT(TRIM(A17),FIND(".",TRIM(A17))-1))))+IF(ISNUMBER(B17),IF(B17&gt;=1,(INT(B17)+ROUND(MOD(B17,1)*100,0)/60)/24,B17),(VALUE(LEFT(SUBSTITUTE(TRIM(B17),".",":"),FIND(":",SUBSTITUTE(TRIM(B17),".",":")&amp;":")-1))+IFERROR(VALUE(LEFT(MID(SUBSTITUTE(TRIM(B17),".",":"),FIND(":",SUBSTITUTE(TRIM(B17),".",":"))+1,2)&amp;"0",2)),0)/60)/24),""))</f>
        <v/>
      </c>
      <c r="O17" s="0" t="str">
        <f aca="false">IF(OR(C17="",D17=""),"",IFERROR(IF(ISNUMBER(C17),C17,DATE(VALUE(MID(TRIM(C17),FIND(".",TRIM(C17),FIND(".",TRIM(C17))+1)+1,4))+IF(VALUE(MID(TRIM(C17),FIND(".",TRIM(C17),FIND(".",TRIM(C17))+1)+1,4))&lt;100,2000,0),VALUE(MID(TRIM(C17),FIND(".",TRIM(C17))+1,FIND(".",TRIM(C17),FIND(".",TRIM(C17))+1)-FIND(".",TRIM(C17))-1)),VALUE(LEFT(TRIM(C17),FIND(".",TRIM(C17))-1))))+IF(ISNUMBER(D17),IF(D17&gt;=1,(INT(D17)+ROUND(MOD(D17,1)*100,0)/60)/24,D17),(VALUE(LEFT(SUBSTITUTE(TRIM(D17),".",":"),FIND(":",SUBSTITUTE(TRIM(D17),".",":")&amp;":")-1))+IFERROR(VALUE(LEFT(MID(SUBSTITUTE(TRIM(D17),".",":"),FIND(":",SUBSTITUTE(TRIM(D17),".",":"))+1,2)&amp;"0",2)),0)/60)/24),""))</f>
        <v/>
      </c>
    </row>
    <row r="18" customFormat="false" ht="15" hidden="false" customHeight="false" outlineLevel="0" collapsed="false">
      <c r="A18" s="6"/>
      <c r="B18" s="7"/>
      <c r="C18" s="6"/>
      <c r="D18" s="7"/>
      <c r="E18" s="8"/>
      <c r="F18" s="8"/>
      <c r="G18" s="9"/>
      <c r="H18" s="8"/>
      <c r="I18" s="10" t="str">
        <f aca="false">IF(OR(N18="",O18=""),"",IF(O18&lt;=N18,"Tarkista ajat",ROUND((O18-N18)*24,2)))</f>
        <v/>
      </c>
      <c r="J18" s="11" t="str">
        <f aca="false">IF(G18="","",G18*Korvaukset!$B$4)</f>
        <v/>
      </c>
      <c r="K18" s="11" t="str">
        <f aca="false">IF(NOT(ISNUMBER(I18)),"",IF(I18&lt;=24,IF(I18&gt;10,IF(H18&gt;=2,Korvaukset!$B$5/2,Korvaukset!$B$5),IF(I18&gt;6,IF(H18&gt;=1,Korvaukset!$B$6/2,Korvaukset!$B$6),0)),INT(I18/24)*IF(H18&gt;=2,Korvaukset!$B$5/2,Korvaukset!$B$5)+IF(MOD(I18,24)&gt;6,IF(H18&gt;=2,Korvaukset!$B$5/2,Korvaukset!$B$5),IF(MOD(I18,24)&gt;=2,IF(H18&gt;=1,Korvaukset!$B$6/2,Korvaukset!$B$6),0))))</f>
        <v/>
      </c>
      <c r="L18" s="11" t="str">
        <f aca="false">IF(AND(J18="",K18=""),"",SUM(J18,K18))</f>
        <v/>
      </c>
      <c r="N18" s="0" t="str">
        <f aca="false">IF(OR(A18="",B18=""),"",IFERROR(IF(ISNUMBER(A18),A18,DATE(VALUE(MID(TRIM(A18),FIND(".",TRIM(A18),FIND(".",TRIM(A18))+1)+1,4))+IF(VALUE(MID(TRIM(A18),FIND(".",TRIM(A18),FIND(".",TRIM(A18))+1)+1,4))&lt;100,2000,0),VALUE(MID(TRIM(A18),FIND(".",TRIM(A18))+1,FIND(".",TRIM(A18),FIND(".",TRIM(A18))+1)-FIND(".",TRIM(A18))-1)),VALUE(LEFT(TRIM(A18),FIND(".",TRIM(A18))-1))))+IF(ISNUMBER(B18),IF(B18&gt;=1,(INT(B18)+ROUND(MOD(B18,1)*100,0)/60)/24,B18),(VALUE(LEFT(SUBSTITUTE(TRIM(B18),".",":"),FIND(":",SUBSTITUTE(TRIM(B18),".",":")&amp;":")-1))+IFERROR(VALUE(LEFT(MID(SUBSTITUTE(TRIM(B18),".",":"),FIND(":",SUBSTITUTE(TRIM(B18),".",":"))+1,2)&amp;"0",2)),0)/60)/24),""))</f>
        <v/>
      </c>
      <c r="O18" s="0" t="str">
        <f aca="false">IF(OR(C18="",D18=""),"",IFERROR(IF(ISNUMBER(C18),C18,DATE(VALUE(MID(TRIM(C18),FIND(".",TRIM(C18),FIND(".",TRIM(C18))+1)+1,4))+IF(VALUE(MID(TRIM(C18),FIND(".",TRIM(C18),FIND(".",TRIM(C18))+1)+1,4))&lt;100,2000,0),VALUE(MID(TRIM(C18),FIND(".",TRIM(C18))+1,FIND(".",TRIM(C18),FIND(".",TRIM(C18))+1)-FIND(".",TRIM(C18))-1)),VALUE(LEFT(TRIM(C18),FIND(".",TRIM(C18))-1))))+IF(ISNUMBER(D18),IF(D18&gt;=1,(INT(D18)+ROUND(MOD(D18,1)*100,0)/60)/24,D18),(VALUE(LEFT(SUBSTITUTE(TRIM(D18),".",":"),FIND(":",SUBSTITUTE(TRIM(D18),".",":")&amp;":")-1))+IFERROR(VALUE(LEFT(MID(SUBSTITUTE(TRIM(D18),".",":"),FIND(":",SUBSTITUTE(TRIM(D18),".",":"))+1,2)&amp;"0",2)),0)/60)/24),""))</f>
        <v/>
      </c>
    </row>
    <row r="19" customFormat="false" ht="15" hidden="false" customHeight="false" outlineLevel="0" collapsed="false">
      <c r="A19" s="6"/>
      <c r="B19" s="7"/>
      <c r="C19" s="6"/>
      <c r="D19" s="7"/>
      <c r="E19" s="8"/>
      <c r="F19" s="8"/>
      <c r="G19" s="9"/>
      <c r="H19" s="8"/>
      <c r="I19" s="10" t="str">
        <f aca="false">IF(OR(N19="",O19=""),"",IF(O19&lt;=N19,"Tarkista ajat",ROUND((O19-N19)*24,2)))</f>
        <v/>
      </c>
      <c r="J19" s="11" t="str">
        <f aca="false">IF(G19="","",G19*Korvaukset!$B$4)</f>
        <v/>
      </c>
      <c r="K19" s="11" t="str">
        <f aca="false">IF(NOT(ISNUMBER(I19)),"",IF(I19&lt;=24,IF(I19&gt;10,IF(H19&gt;=2,Korvaukset!$B$5/2,Korvaukset!$B$5),IF(I19&gt;6,IF(H19&gt;=1,Korvaukset!$B$6/2,Korvaukset!$B$6),0)),INT(I19/24)*IF(H19&gt;=2,Korvaukset!$B$5/2,Korvaukset!$B$5)+IF(MOD(I19,24)&gt;6,IF(H19&gt;=2,Korvaukset!$B$5/2,Korvaukset!$B$5),IF(MOD(I19,24)&gt;=2,IF(H19&gt;=1,Korvaukset!$B$6/2,Korvaukset!$B$6),0))))</f>
        <v/>
      </c>
      <c r="L19" s="11" t="str">
        <f aca="false">IF(AND(J19="",K19=""),"",SUM(J19,K19))</f>
        <v/>
      </c>
      <c r="N19" s="0" t="str">
        <f aca="false">IF(OR(A19="",B19=""),"",IFERROR(IF(ISNUMBER(A19),A19,DATE(VALUE(MID(TRIM(A19),FIND(".",TRIM(A19),FIND(".",TRIM(A19))+1)+1,4))+IF(VALUE(MID(TRIM(A19),FIND(".",TRIM(A19),FIND(".",TRIM(A19))+1)+1,4))&lt;100,2000,0),VALUE(MID(TRIM(A19),FIND(".",TRIM(A19))+1,FIND(".",TRIM(A19),FIND(".",TRIM(A19))+1)-FIND(".",TRIM(A19))-1)),VALUE(LEFT(TRIM(A19),FIND(".",TRIM(A19))-1))))+IF(ISNUMBER(B19),IF(B19&gt;=1,(INT(B19)+ROUND(MOD(B19,1)*100,0)/60)/24,B19),(VALUE(LEFT(SUBSTITUTE(TRIM(B19),".",":"),FIND(":",SUBSTITUTE(TRIM(B19),".",":")&amp;":")-1))+IFERROR(VALUE(LEFT(MID(SUBSTITUTE(TRIM(B19),".",":"),FIND(":",SUBSTITUTE(TRIM(B19),".",":"))+1,2)&amp;"0",2)),0)/60)/24),""))</f>
        <v/>
      </c>
      <c r="O19" s="0" t="str">
        <f aca="false">IF(OR(C19="",D19=""),"",IFERROR(IF(ISNUMBER(C19),C19,DATE(VALUE(MID(TRIM(C19),FIND(".",TRIM(C19),FIND(".",TRIM(C19))+1)+1,4))+IF(VALUE(MID(TRIM(C19),FIND(".",TRIM(C19),FIND(".",TRIM(C19))+1)+1,4))&lt;100,2000,0),VALUE(MID(TRIM(C19),FIND(".",TRIM(C19))+1,FIND(".",TRIM(C19),FIND(".",TRIM(C19))+1)-FIND(".",TRIM(C19))-1)),VALUE(LEFT(TRIM(C19),FIND(".",TRIM(C19))-1))))+IF(ISNUMBER(D19),IF(D19&gt;=1,(INT(D19)+ROUND(MOD(D19,1)*100,0)/60)/24,D19),(VALUE(LEFT(SUBSTITUTE(TRIM(D19),".",":"),FIND(":",SUBSTITUTE(TRIM(D19),".",":")&amp;":")-1))+IFERROR(VALUE(LEFT(MID(SUBSTITUTE(TRIM(D19),".",":"),FIND(":",SUBSTITUTE(TRIM(D19),".",":"))+1,2)&amp;"0",2)),0)/60)/24),""))</f>
        <v/>
      </c>
    </row>
    <row r="20" customFormat="false" ht="15" hidden="false" customHeight="false" outlineLevel="0" collapsed="false">
      <c r="A20" s="6"/>
      <c r="B20" s="7"/>
      <c r="C20" s="6"/>
      <c r="D20" s="7"/>
      <c r="E20" s="8"/>
      <c r="F20" s="8"/>
      <c r="G20" s="9"/>
      <c r="H20" s="8"/>
      <c r="I20" s="10" t="str">
        <f aca="false">IF(OR(N20="",O20=""),"",IF(O20&lt;=N20,"Tarkista ajat",ROUND((O20-N20)*24,2)))</f>
        <v/>
      </c>
      <c r="J20" s="11" t="str">
        <f aca="false">IF(G20="","",G20*Korvaukset!$B$4)</f>
        <v/>
      </c>
      <c r="K20" s="11" t="str">
        <f aca="false">IF(NOT(ISNUMBER(I20)),"",IF(I20&lt;=24,IF(I20&gt;10,IF(H20&gt;=2,Korvaukset!$B$5/2,Korvaukset!$B$5),IF(I20&gt;6,IF(H20&gt;=1,Korvaukset!$B$6/2,Korvaukset!$B$6),0)),INT(I20/24)*IF(H20&gt;=2,Korvaukset!$B$5/2,Korvaukset!$B$5)+IF(MOD(I20,24)&gt;6,IF(H20&gt;=2,Korvaukset!$B$5/2,Korvaukset!$B$5),IF(MOD(I20,24)&gt;=2,IF(H20&gt;=1,Korvaukset!$B$6/2,Korvaukset!$B$6),0))))</f>
        <v/>
      </c>
      <c r="L20" s="11" t="str">
        <f aca="false">IF(AND(J20="",K20=""),"",SUM(J20,K20))</f>
        <v/>
      </c>
      <c r="N20" s="0" t="str">
        <f aca="false">IF(OR(A20="",B20=""),"",IFERROR(IF(ISNUMBER(A20),A20,DATE(VALUE(MID(TRIM(A20),FIND(".",TRIM(A20),FIND(".",TRIM(A20))+1)+1,4))+IF(VALUE(MID(TRIM(A20),FIND(".",TRIM(A20),FIND(".",TRIM(A20))+1)+1,4))&lt;100,2000,0),VALUE(MID(TRIM(A20),FIND(".",TRIM(A20))+1,FIND(".",TRIM(A20),FIND(".",TRIM(A20))+1)-FIND(".",TRIM(A20))-1)),VALUE(LEFT(TRIM(A20),FIND(".",TRIM(A20))-1))))+IF(ISNUMBER(B20),IF(B20&gt;=1,(INT(B20)+ROUND(MOD(B20,1)*100,0)/60)/24,B20),(VALUE(LEFT(SUBSTITUTE(TRIM(B20),".",":"),FIND(":",SUBSTITUTE(TRIM(B20),".",":")&amp;":")-1))+IFERROR(VALUE(LEFT(MID(SUBSTITUTE(TRIM(B20),".",":"),FIND(":",SUBSTITUTE(TRIM(B20),".",":"))+1,2)&amp;"0",2)),0)/60)/24),""))</f>
        <v/>
      </c>
      <c r="O20" s="0" t="str">
        <f aca="false">IF(OR(C20="",D20=""),"",IFERROR(IF(ISNUMBER(C20),C20,DATE(VALUE(MID(TRIM(C20),FIND(".",TRIM(C20),FIND(".",TRIM(C20))+1)+1,4))+IF(VALUE(MID(TRIM(C20),FIND(".",TRIM(C20),FIND(".",TRIM(C20))+1)+1,4))&lt;100,2000,0),VALUE(MID(TRIM(C20),FIND(".",TRIM(C20))+1,FIND(".",TRIM(C20),FIND(".",TRIM(C20))+1)-FIND(".",TRIM(C20))-1)),VALUE(LEFT(TRIM(C20),FIND(".",TRIM(C20))-1))))+IF(ISNUMBER(D20),IF(D20&gt;=1,(INT(D20)+ROUND(MOD(D20,1)*100,0)/60)/24,D20),(VALUE(LEFT(SUBSTITUTE(TRIM(D20),".",":"),FIND(":",SUBSTITUTE(TRIM(D20),".",":")&amp;":")-1))+IFERROR(VALUE(LEFT(MID(SUBSTITUTE(TRIM(D20),".",":"),FIND(":",SUBSTITUTE(TRIM(D20),".",":"))+1,2)&amp;"0",2)),0)/60)/24),""))</f>
        <v/>
      </c>
    </row>
    <row r="21" customFormat="false" ht="15" hidden="false" customHeight="false" outlineLevel="0" collapsed="false">
      <c r="A21" s="6"/>
      <c r="B21" s="7"/>
      <c r="C21" s="6"/>
      <c r="D21" s="7"/>
      <c r="E21" s="8"/>
      <c r="F21" s="8"/>
      <c r="G21" s="9"/>
      <c r="H21" s="8"/>
      <c r="I21" s="10" t="str">
        <f aca="false">IF(OR(N21="",O21=""),"",IF(O21&lt;=N21,"Tarkista ajat",ROUND((O21-N21)*24,2)))</f>
        <v/>
      </c>
      <c r="J21" s="11" t="str">
        <f aca="false">IF(G21="","",G21*Korvaukset!$B$4)</f>
        <v/>
      </c>
      <c r="K21" s="11" t="str">
        <f aca="false">IF(NOT(ISNUMBER(I21)),"",IF(I21&lt;=24,IF(I21&gt;10,IF(H21&gt;=2,Korvaukset!$B$5/2,Korvaukset!$B$5),IF(I21&gt;6,IF(H21&gt;=1,Korvaukset!$B$6/2,Korvaukset!$B$6),0)),INT(I21/24)*IF(H21&gt;=2,Korvaukset!$B$5/2,Korvaukset!$B$5)+IF(MOD(I21,24)&gt;6,IF(H21&gt;=2,Korvaukset!$B$5/2,Korvaukset!$B$5),IF(MOD(I21,24)&gt;=2,IF(H21&gt;=1,Korvaukset!$B$6/2,Korvaukset!$B$6),0))))</f>
        <v/>
      </c>
      <c r="L21" s="11" t="str">
        <f aca="false">IF(AND(J21="",K21=""),"",SUM(J21,K21))</f>
        <v/>
      </c>
      <c r="N21" s="0" t="str">
        <f aca="false">IF(OR(A21="",B21=""),"",IFERROR(IF(ISNUMBER(A21),A21,DATE(VALUE(MID(TRIM(A21),FIND(".",TRIM(A21),FIND(".",TRIM(A21))+1)+1,4))+IF(VALUE(MID(TRIM(A21),FIND(".",TRIM(A21),FIND(".",TRIM(A21))+1)+1,4))&lt;100,2000,0),VALUE(MID(TRIM(A21),FIND(".",TRIM(A21))+1,FIND(".",TRIM(A21),FIND(".",TRIM(A21))+1)-FIND(".",TRIM(A21))-1)),VALUE(LEFT(TRIM(A21),FIND(".",TRIM(A21))-1))))+IF(ISNUMBER(B21),IF(B21&gt;=1,(INT(B21)+ROUND(MOD(B21,1)*100,0)/60)/24,B21),(VALUE(LEFT(SUBSTITUTE(TRIM(B21),".",":"),FIND(":",SUBSTITUTE(TRIM(B21),".",":")&amp;":")-1))+IFERROR(VALUE(LEFT(MID(SUBSTITUTE(TRIM(B21),".",":"),FIND(":",SUBSTITUTE(TRIM(B21),".",":"))+1,2)&amp;"0",2)),0)/60)/24),""))</f>
        <v/>
      </c>
      <c r="O21" s="0" t="str">
        <f aca="false">IF(OR(C21="",D21=""),"",IFERROR(IF(ISNUMBER(C21),C21,DATE(VALUE(MID(TRIM(C21),FIND(".",TRIM(C21),FIND(".",TRIM(C21))+1)+1,4))+IF(VALUE(MID(TRIM(C21),FIND(".",TRIM(C21),FIND(".",TRIM(C21))+1)+1,4))&lt;100,2000,0),VALUE(MID(TRIM(C21),FIND(".",TRIM(C21))+1,FIND(".",TRIM(C21),FIND(".",TRIM(C21))+1)-FIND(".",TRIM(C21))-1)),VALUE(LEFT(TRIM(C21),FIND(".",TRIM(C21))-1))))+IF(ISNUMBER(D21),IF(D21&gt;=1,(INT(D21)+ROUND(MOD(D21,1)*100,0)/60)/24,D21),(VALUE(LEFT(SUBSTITUTE(TRIM(D21),".",":"),FIND(":",SUBSTITUTE(TRIM(D21),".",":")&amp;":")-1))+IFERROR(VALUE(LEFT(MID(SUBSTITUTE(TRIM(D21),".",":"),FIND(":",SUBSTITUTE(TRIM(D21),".",":"))+1,2)&amp;"0",2)),0)/60)/24),""))</f>
        <v/>
      </c>
    </row>
    <row r="22" customFormat="false" ht="15" hidden="false" customHeight="false" outlineLevel="0" collapsed="false">
      <c r="A22" s="6"/>
      <c r="B22" s="7"/>
      <c r="C22" s="6"/>
      <c r="D22" s="7"/>
      <c r="E22" s="8"/>
      <c r="F22" s="8"/>
      <c r="G22" s="9"/>
      <c r="H22" s="8"/>
      <c r="I22" s="10" t="str">
        <f aca="false">IF(OR(N22="",O22=""),"",IF(O22&lt;=N22,"Tarkista ajat",ROUND((O22-N22)*24,2)))</f>
        <v/>
      </c>
      <c r="J22" s="11" t="str">
        <f aca="false">IF(G22="","",G22*Korvaukset!$B$4)</f>
        <v/>
      </c>
      <c r="K22" s="11" t="str">
        <f aca="false">IF(NOT(ISNUMBER(I22)),"",IF(I22&lt;=24,IF(I22&gt;10,IF(H22&gt;=2,Korvaukset!$B$5/2,Korvaukset!$B$5),IF(I22&gt;6,IF(H22&gt;=1,Korvaukset!$B$6/2,Korvaukset!$B$6),0)),INT(I22/24)*IF(H22&gt;=2,Korvaukset!$B$5/2,Korvaukset!$B$5)+IF(MOD(I22,24)&gt;6,IF(H22&gt;=2,Korvaukset!$B$5/2,Korvaukset!$B$5),IF(MOD(I22,24)&gt;=2,IF(H22&gt;=1,Korvaukset!$B$6/2,Korvaukset!$B$6),0))))</f>
        <v/>
      </c>
      <c r="L22" s="11" t="str">
        <f aca="false">IF(AND(J22="",K22=""),"",SUM(J22,K22))</f>
        <v/>
      </c>
      <c r="N22" s="0" t="str">
        <f aca="false">IF(OR(A22="",B22=""),"",IFERROR(IF(ISNUMBER(A22),A22,DATE(VALUE(MID(TRIM(A22),FIND(".",TRIM(A22),FIND(".",TRIM(A22))+1)+1,4))+IF(VALUE(MID(TRIM(A22),FIND(".",TRIM(A22),FIND(".",TRIM(A22))+1)+1,4))&lt;100,2000,0),VALUE(MID(TRIM(A22),FIND(".",TRIM(A22))+1,FIND(".",TRIM(A22),FIND(".",TRIM(A22))+1)-FIND(".",TRIM(A22))-1)),VALUE(LEFT(TRIM(A22),FIND(".",TRIM(A22))-1))))+IF(ISNUMBER(B22),IF(B22&gt;=1,(INT(B22)+ROUND(MOD(B22,1)*100,0)/60)/24,B22),(VALUE(LEFT(SUBSTITUTE(TRIM(B22),".",":"),FIND(":",SUBSTITUTE(TRIM(B22),".",":")&amp;":")-1))+IFERROR(VALUE(LEFT(MID(SUBSTITUTE(TRIM(B22),".",":"),FIND(":",SUBSTITUTE(TRIM(B22),".",":"))+1,2)&amp;"0",2)),0)/60)/24),""))</f>
        <v/>
      </c>
      <c r="O22" s="0" t="str">
        <f aca="false">IF(OR(C22="",D22=""),"",IFERROR(IF(ISNUMBER(C22),C22,DATE(VALUE(MID(TRIM(C22),FIND(".",TRIM(C22),FIND(".",TRIM(C22))+1)+1,4))+IF(VALUE(MID(TRIM(C22),FIND(".",TRIM(C22),FIND(".",TRIM(C22))+1)+1,4))&lt;100,2000,0),VALUE(MID(TRIM(C22),FIND(".",TRIM(C22))+1,FIND(".",TRIM(C22),FIND(".",TRIM(C22))+1)-FIND(".",TRIM(C22))-1)),VALUE(LEFT(TRIM(C22),FIND(".",TRIM(C22))-1))))+IF(ISNUMBER(D22),IF(D22&gt;=1,(INT(D22)+ROUND(MOD(D22,1)*100,0)/60)/24,D22),(VALUE(LEFT(SUBSTITUTE(TRIM(D22),".",":"),FIND(":",SUBSTITUTE(TRIM(D22),".",":")&amp;":")-1))+IFERROR(VALUE(LEFT(MID(SUBSTITUTE(TRIM(D22),".",":"),FIND(":",SUBSTITUTE(TRIM(D22),".",":"))+1,2)&amp;"0",2)),0)/60)/24),""))</f>
        <v/>
      </c>
    </row>
    <row r="23" customFormat="false" ht="15" hidden="false" customHeight="false" outlineLevel="0" collapsed="false">
      <c r="A23" s="6"/>
      <c r="B23" s="7"/>
      <c r="C23" s="6"/>
      <c r="D23" s="7"/>
      <c r="E23" s="8"/>
      <c r="F23" s="8"/>
      <c r="G23" s="9"/>
      <c r="H23" s="8"/>
      <c r="I23" s="10" t="str">
        <f aca="false">IF(OR(N23="",O23=""),"",IF(O23&lt;=N23,"Tarkista ajat",ROUND((O23-N23)*24,2)))</f>
        <v/>
      </c>
      <c r="J23" s="11" t="str">
        <f aca="false">IF(G23="","",G23*Korvaukset!$B$4)</f>
        <v/>
      </c>
      <c r="K23" s="11" t="str">
        <f aca="false">IF(NOT(ISNUMBER(I23)),"",IF(I23&lt;=24,IF(I23&gt;10,IF(H23&gt;=2,Korvaukset!$B$5/2,Korvaukset!$B$5),IF(I23&gt;6,IF(H23&gt;=1,Korvaukset!$B$6/2,Korvaukset!$B$6),0)),INT(I23/24)*IF(H23&gt;=2,Korvaukset!$B$5/2,Korvaukset!$B$5)+IF(MOD(I23,24)&gt;6,IF(H23&gt;=2,Korvaukset!$B$5/2,Korvaukset!$B$5),IF(MOD(I23,24)&gt;=2,IF(H23&gt;=1,Korvaukset!$B$6/2,Korvaukset!$B$6),0))))</f>
        <v/>
      </c>
      <c r="L23" s="11" t="str">
        <f aca="false">IF(AND(J23="",K23=""),"",SUM(J23,K23))</f>
        <v/>
      </c>
      <c r="N23" s="0" t="str">
        <f aca="false">IF(OR(A23="",B23=""),"",IFERROR(IF(ISNUMBER(A23),A23,DATE(VALUE(MID(TRIM(A23),FIND(".",TRIM(A23),FIND(".",TRIM(A23))+1)+1,4))+IF(VALUE(MID(TRIM(A23),FIND(".",TRIM(A23),FIND(".",TRIM(A23))+1)+1,4))&lt;100,2000,0),VALUE(MID(TRIM(A23),FIND(".",TRIM(A23))+1,FIND(".",TRIM(A23),FIND(".",TRIM(A23))+1)-FIND(".",TRIM(A23))-1)),VALUE(LEFT(TRIM(A23),FIND(".",TRIM(A23))-1))))+IF(ISNUMBER(B23),IF(B23&gt;=1,(INT(B23)+ROUND(MOD(B23,1)*100,0)/60)/24,B23),(VALUE(LEFT(SUBSTITUTE(TRIM(B23),".",":"),FIND(":",SUBSTITUTE(TRIM(B23),".",":")&amp;":")-1))+IFERROR(VALUE(LEFT(MID(SUBSTITUTE(TRIM(B23),".",":"),FIND(":",SUBSTITUTE(TRIM(B23),".",":"))+1,2)&amp;"0",2)),0)/60)/24),""))</f>
        <v/>
      </c>
      <c r="O23" s="0" t="str">
        <f aca="false">IF(OR(C23="",D23=""),"",IFERROR(IF(ISNUMBER(C23),C23,DATE(VALUE(MID(TRIM(C23),FIND(".",TRIM(C23),FIND(".",TRIM(C23))+1)+1,4))+IF(VALUE(MID(TRIM(C23),FIND(".",TRIM(C23),FIND(".",TRIM(C23))+1)+1,4))&lt;100,2000,0),VALUE(MID(TRIM(C23),FIND(".",TRIM(C23))+1,FIND(".",TRIM(C23),FIND(".",TRIM(C23))+1)-FIND(".",TRIM(C23))-1)),VALUE(LEFT(TRIM(C23),FIND(".",TRIM(C23))-1))))+IF(ISNUMBER(D23),IF(D23&gt;=1,(INT(D23)+ROUND(MOD(D23,1)*100,0)/60)/24,D23),(VALUE(LEFT(SUBSTITUTE(TRIM(D23),".",":"),FIND(":",SUBSTITUTE(TRIM(D23),".",":")&amp;":")-1))+IFERROR(VALUE(LEFT(MID(SUBSTITUTE(TRIM(D23),".",":"),FIND(":",SUBSTITUTE(TRIM(D23),".",":"))+1,2)&amp;"0",2)),0)/60)/24),""))</f>
        <v/>
      </c>
    </row>
    <row r="24" customFormat="false" ht="15" hidden="false" customHeight="false" outlineLevel="0" collapsed="false">
      <c r="A24" s="6"/>
      <c r="B24" s="7"/>
      <c r="C24" s="6"/>
      <c r="D24" s="7"/>
      <c r="E24" s="8"/>
      <c r="F24" s="8"/>
      <c r="G24" s="9"/>
      <c r="H24" s="8"/>
      <c r="I24" s="10" t="str">
        <f aca="false">IF(OR(N24="",O24=""),"",IF(O24&lt;=N24,"Tarkista ajat",ROUND((O24-N24)*24,2)))</f>
        <v/>
      </c>
      <c r="J24" s="11" t="str">
        <f aca="false">IF(G24="","",G24*Korvaukset!$B$4)</f>
        <v/>
      </c>
      <c r="K24" s="11" t="str">
        <f aca="false">IF(NOT(ISNUMBER(I24)),"",IF(I24&lt;=24,IF(I24&gt;10,IF(H24&gt;=2,Korvaukset!$B$5/2,Korvaukset!$B$5),IF(I24&gt;6,IF(H24&gt;=1,Korvaukset!$B$6/2,Korvaukset!$B$6),0)),INT(I24/24)*IF(H24&gt;=2,Korvaukset!$B$5/2,Korvaukset!$B$5)+IF(MOD(I24,24)&gt;6,IF(H24&gt;=2,Korvaukset!$B$5/2,Korvaukset!$B$5),IF(MOD(I24,24)&gt;=2,IF(H24&gt;=1,Korvaukset!$B$6/2,Korvaukset!$B$6),0))))</f>
        <v/>
      </c>
      <c r="L24" s="11" t="str">
        <f aca="false">IF(AND(J24="",K24=""),"",SUM(J24,K24))</f>
        <v/>
      </c>
      <c r="N24" s="0" t="str">
        <f aca="false">IF(OR(A24="",B24=""),"",IFERROR(IF(ISNUMBER(A24),A24,DATE(VALUE(MID(TRIM(A24),FIND(".",TRIM(A24),FIND(".",TRIM(A24))+1)+1,4))+IF(VALUE(MID(TRIM(A24),FIND(".",TRIM(A24),FIND(".",TRIM(A24))+1)+1,4))&lt;100,2000,0),VALUE(MID(TRIM(A24),FIND(".",TRIM(A24))+1,FIND(".",TRIM(A24),FIND(".",TRIM(A24))+1)-FIND(".",TRIM(A24))-1)),VALUE(LEFT(TRIM(A24),FIND(".",TRIM(A24))-1))))+IF(ISNUMBER(B24),IF(B24&gt;=1,(INT(B24)+ROUND(MOD(B24,1)*100,0)/60)/24,B24),(VALUE(LEFT(SUBSTITUTE(TRIM(B24),".",":"),FIND(":",SUBSTITUTE(TRIM(B24),".",":")&amp;":")-1))+IFERROR(VALUE(LEFT(MID(SUBSTITUTE(TRIM(B24),".",":"),FIND(":",SUBSTITUTE(TRIM(B24),".",":"))+1,2)&amp;"0",2)),0)/60)/24),""))</f>
        <v/>
      </c>
      <c r="O24" s="0" t="str">
        <f aca="false">IF(OR(C24="",D24=""),"",IFERROR(IF(ISNUMBER(C24),C24,DATE(VALUE(MID(TRIM(C24),FIND(".",TRIM(C24),FIND(".",TRIM(C24))+1)+1,4))+IF(VALUE(MID(TRIM(C24),FIND(".",TRIM(C24),FIND(".",TRIM(C24))+1)+1,4))&lt;100,2000,0),VALUE(MID(TRIM(C24),FIND(".",TRIM(C24))+1,FIND(".",TRIM(C24),FIND(".",TRIM(C24))+1)-FIND(".",TRIM(C24))-1)),VALUE(LEFT(TRIM(C24),FIND(".",TRIM(C24))-1))))+IF(ISNUMBER(D24),IF(D24&gt;=1,(INT(D24)+ROUND(MOD(D24,1)*100,0)/60)/24,D24),(VALUE(LEFT(SUBSTITUTE(TRIM(D24),".",":"),FIND(":",SUBSTITUTE(TRIM(D24),".",":")&amp;":")-1))+IFERROR(VALUE(LEFT(MID(SUBSTITUTE(TRIM(D24),".",":"),FIND(":",SUBSTITUTE(TRIM(D24),".",":"))+1,2)&amp;"0",2)),0)/60)/24),""))</f>
        <v/>
      </c>
    </row>
    <row r="25" customFormat="false" ht="15" hidden="false" customHeight="false" outlineLevel="0" collapsed="false">
      <c r="A25" s="6"/>
      <c r="B25" s="7"/>
      <c r="C25" s="6"/>
      <c r="D25" s="7"/>
      <c r="E25" s="8"/>
      <c r="F25" s="8"/>
      <c r="G25" s="9"/>
      <c r="H25" s="8"/>
      <c r="I25" s="10" t="str">
        <f aca="false">IF(OR(N25="",O25=""),"",IF(O25&lt;=N25,"Tarkista ajat",ROUND((O25-N25)*24,2)))</f>
        <v/>
      </c>
      <c r="J25" s="11" t="str">
        <f aca="false">IF(G25="","",G25*Korvaukset!$B$4)</f>
        <v/>
      </c>
      <c r="K25" s="11" t="str">
        <f aca="false">IF(NOT(ISNUMBER(I25)),"",IF(I25&lt;=24,IF(I25&gt;10,IF(H25&gt;=2,Korvaukset!$B$5/2,Korvaukset!$B$5),IF(I25&gt;6,IF(H25&gt;=1,Korvaukset!$B$6/2,Korvaukset!$B$6),0)),INT(I25/24)*IF(H25&gt;=2,Korvaukset!$B$5/2,Korvaukset!$B$5)+IF(MOD(I25,24)&gt;6,IF(H25&gt;=2,Korvaukset!$B$5/2,Korvaukset!$B$5),IF(MOD(I25,24)&gt;=2,IF(H25&gt;=1,Korvaukset!$B$6/2,Korvaukset!$B$6),0))))</f>
        <v/>
      </c>
      <c r="L25" s="11" t="str">
        <f aca="false">IF(AND(J25="",K25=""),"",SUM(J25,K25))</f>
        <v/>
      </c>
      <c r="N25" s="0" t="str">
        <f aca="false">IF(OR(A25="",B25=""),"",IFERROR(IF(ISNUMBER(A25),A25,DATE(VALUE(MID(TRIM(A25),FIND(".",TRIM(A25),FIND(".",TRIM(A25))+1)+1,4))+IF(VALUE(MID(TRIM(A25),FIND(".",TRIM(A25),FIND(".",TRIM(A25))+1)+1,4))&lt;100,2000,0),VALUE(MID(TRIM(A25),FIND(".",TRIM(A25))+1,FIND(".",TRIM(A25),FIND(".",TRIM(A25))+1)-FIND(".",TRIM(A25))-1)),VALUE(LEFT(TRIM(A25),FIND(".",TRIM(A25))-1))))+IF(ISNUMBER(B25),IF(B25&gt;=1,(INT(B25)+ROUND(MOD(B25,1)*100,0)/60)/24,B25),(VALUE(LEFT(SUBSTITUTE(TRIM(B25),".",":"),FIND(":",SUBSTITUTE(TRIM(B25),".",":")&amp;":")-1))+IFERROR(VALUE(LEFT(MID(SUBSTITUTE(TRIM(B25),".",":"),FIND(":",SUBSTITUTE(TRIM(B25),".",":"))+1,2)&amp;"0",2)),0)/60)/24),""))</f>
        <v/>
      </c>
      <c r="O25" s="0" t="str">
        <f aca="false">IF(OR(C25="",D25=""),"",IFERROR(IF(ISNUMBER(C25),C25,DATE(VALUE(MID(TRIM(C25),FIND(".",TRIM(C25),FIND(".",TRIM(C25))+1)+1,4))+IF(VALUE(MID(TRIM(C25),FIND(".",TRIM(C25),FIND(".",TRIM(C25))+1)+1,4))&lt;100,2000,0),VALUE(MID(TRIM(C25),FIND(".",TRIM(C25))+1,FIND(".",TRIM(C25),FIND(".",TRIM(C25))+1)-FIND(".",TRIM(C25))-1)),VALUE(LEFT(TRIM(C25),FIND(".",TRIM(C25))-1))))+IF(ISNUMBER(D25),IF(D25&gt;=1,(INT(D25)+ROUND(MOD(D25,1)*100,0)/60)/24,D25),(VALUE(LEFT(SUBSTITUTE(TRIM(D25),".",":"),FIND(":",SUBSTITUTE(TRIM(D25),".",":")&amp;":")-1))+IFERROR(VALUE(LEFT(MID(SUBSTITUTE(TRIM(D25),".",":"),FIND(":",SUBSTITUTE(TRIM(D25),".",":"))+1,2)&amp;"0",2)),0)/60)/24),""))</f>
        <v/>
      </c>
    </row>
    <row r="26" customFormat="false" ht="15" hidden="false" customHeight="false" outlineLevel="0" collapsed="false">
      <c r="A26" s="6"/>
      <c r="B26" s="7"/>
      <c r="C26" s="6"/>
      <c r="D26" s="7"/>
      <c r="E26" s="8"/>
      <c r="F26" s="8"/>
      <c r="G26" s="9"/>
      <c r="H26" s="8"/>
      <c r="I26" s="10" t="str">
        <f aca="false">IF(OR(N26="",O26=""),"",IF(O26&lt;=N26,"Tarkista ajat",ROUND((O26-N26)*24,2)))</f>
        <v/>
      </c>
      <c r="J26" s="11" t="str">
        <f aca="false">IF(G26="","",G26*Korvaukset!$B$4)</f>
        <v/>
      </c>
      <c r="K26" s="11" t="str">
        <f aca="false">IF(NOT(ISNUMBER(I26)),"",IF(I26&lt;=24,IF(I26&gt;10,IF(H26&gt;=2,Korvaukset!$B$5/2,Korvaukset!$B$5),IF(I26&gt;6,IF(H26&gt;=1,Korvaukset!$B$6/2,Korvaukset!$B$6),0)),INT(I26/24)*IF(H26&gt;=2,Korvaukset!$B$5/2,Korvaukset!$B$5)+IF(MOD(I26,24)&gt;6,IF(H26&gt;=2,Korvaukset!$B$5/2,Korvaukset!$B$5),IF(MOD(I26,24)&gt;=2,IF(H26&gt;=1,Korvaukset!$B$6/2,Korvaukset!$B$6),0))))</f>
        <v/>
      </c>
      <c r="L26" s="11" t="str">
        <f aca="false">IF(AND(J26="",K26=""),"",SUM(J26,K26))</f>
        <v/>
      </c>
      <c r="N26" s="0" t="str">
        <f aca="false">IF(OR(A26="",B26=""),"",IFERROR(IF(ISNUMBER(A26),A26,DATE(VALUE(MID(TRIM(A26),FIND(".",TRIM(A26),FIND(".",TRIM(A26))+1)+1,4))+IF(VALUE(MID(TRIM(A26),FIND(".",TRIM(A26),FIND(".",TRIM(A26))+1)+1,4))&lt;100,2000,0),VALUE(MID(TRIM(A26),FIND(".",TRIM(A26))+1,FIND(".",TRIM(A26),FIND(".",TRIM(A26))+1)-FIND(".",TRIM(A26))-1)),VALUE(LEFT(TRIM(A26),FIND(".",TRIM(A26))-1))))+IF(ISNUMBER(B26),IF(B26&gt;=1,(INT(B26)+ROUND(MOD(B26,1)*100,0)/60)/24,B26),(VALUE(LEFT(SUBSTITUTE(TRIM(B26),".",":"),FIND(":",SUBSTITUTE(TRIM(B26),".",":")&amp;":")-1))+IFERROR(VALUE(LEFT(MID(SUBSTITUTE(TRIM(B26),".",":"),FIND(":",SUBSTITUTE(TRIM(B26),".",":"))+1,2)&amp;"0",2)),0)/60)/24),""))</f>
        <v/>
      </c>
      <c r="O26" s="0" t="str">
        <f aca="false">IF(OR(C26="",D26=""),"",IFERROR(IF(ISNUMBER(C26),C26,DATE(VALUE(MID(TRIM(C26),FIND(".",TRIM(C26),FIND(".",TRIM(C26))+1)+1,4))+IF(VALUE(MID(TRIM(C26),FIND(".",TRIM(C26),FIND(".",TRIM(C26))+1)+1,4))&lt;100,2000,0),VALUE(MID(TRIM(C26),FIND(".",TRIM(C26))+1,FIND(".",TRIM(C26),FIND(".",TRIM(C26))+1)-FIND(".",TRIM(C26))-1)),VALUE(LEFT(TRIM(C26),FIND(".",TRIM(C26))-1))))+IF(ISNUMBER(D26),IF(D26&gt;=1,(INT(D26)+ROUND(MOD(D26,1)*100,0)/60)/24,D26),(VALUE(LEFT(SUBSTITUTE(TRIM(D26),".",":"),FIND(":",SUBSTITUTE(TRIM(D26),".",":")&amp;":")-1))+IFERROR(VALUE(LEFT(MID(SUBSTITUTE(TRIM(D26),".",":"),FIND(":",SUBSTITUTE(TRIM(D26),".",":"))+1,2)&amp;"0",2)),0)/60)/24),""))</f>
        <v/>
      </c>
    </row>
    <row r="27" customFormat="false" ht="15" hidden="false" customHeight="false" outlineLevel="0" collapsed="false">
      <c r="A27" s="6"/>
      <c r="B27" s="7"/>
      <c r="C27" s="6"/>
      <c r="D27" s="7"/>
      <c r="E27" s="8"/>
      <c r="F27" s="8"/>
      <c r="G27" s="9"/>
      <c r="H27" s="8"/>
      <c r="I27" s="10" t="str">
        <f aca="false">IF(OR(N27="",O27=""),"",IF(O27&lt;=N27,"Tarkista ajat",ROUND((O27-N27)*24,2)))</f>
        <v/>
      </c>
      <c r="J27" s="11" t="str">
        <f aca="false">IF(G27="","",G27*Korvaukset!$B$4)</f>
        <v/>
      </c>
      <c r="K27" s="11" t="str">
        <f aca="false">IF(NOT(ISNUMBER(I27)),"",IF(I27&lt;=24,IF(I27&gt;10,IF(H27&gt;=2,Korvaukset!$B$5/2,Korvaukset!$B$5),IF(I27&gt;6,IF(H27&gt;=1,Korvaukset!$B$6/2,Korvaukset!$B$6),0)),INT(I27/24)*IF(H27&gt;=2,Korvaukset!$B$5/2,Korvaukset!$B$5)+IF(MOD(I27,24)&gt;6,IF(H27&gt;=2,Korvaukset!$B$5/2,Korvaukset!$B$5),IF(MOD(I27,24)&gt;=2,IF(H27&gt;=1,Korvaukset!$B$6/2,Korvaukset!$B$6),0))))</f>
        <v/>
      </c>
      <c r="L27" s="11" t="str">
        <f aca="false">IF(AND(J27="",K27=""),"",SUM(J27,K27))</f>
        <v/>
      </c>
      <c r="N27" s="0" t="str">
        <f aca="false">IF(OR(A27="",B27=""),"",IFERROR(IF(ISNUMBER(A27),A27,DATE(VALUE(MID(TRIM(A27),FIND(".",TRIM(A27),FIND(".",TRIM(A27))+1)+1,4))+IF(VALUE(MID(TRIM(A27),FIND(".",TRIM(A27),FIND(".",TRIM(A27))+1)+1,4))&lt;100,2000,0),VALUE(MID(TRIM(A27),FIND(".",TRIM(A27))+1,FIND(".",TRIM(A27),FIND(".",TRIM(A27))+1)-FIND(".",TRIM(A27))-1)),VALUE(LEFT(TRIM(A27),FIND(".",TRIM(A27))-1))))+IF(ISNUMBER(B27),IF(B27&gt;=1,(INT(B27)+ROUND(MOD(B27,1)*100,0)/60)/24,B27),(VALUE(LEFT(SUBSTITUTE(TRIM(B27),".",":"),FIND(":",SUBSTITUTE(TRIM(B27),".",":")&amp;":")-1))+IFERROR(VALUE(LEFT(MID(SUBSTITUTE(TRIM(B27),".",":"),FIND(":",SUBSTITUTE(TRIM(B27),".",":"))+1,2)&amp;"0",2)),0)/60)/24),""))</f>
        <v/>
      </c>
      <c r="O27" s="0" t="str">
        <f aca="false">IF(OR(C27="",D27=""),"",IFERROR(IF(ISNUMBER(C27),C27,DATE(VALUE(MID(TRIM(C27),FIND(".",TRIM(C27),FIND(".",TRIM(C27))+1)+1,4))+IF(VALUE(MID(TRIM(C27),FIND(".",TRIM(C27),FIND(".",TRIM(C27))+1)+1,4))&lt;100,2000,0),VALUE(MID(TRIM(C27),FIND(".",TRIM(C27))+1,FIND(".",TRIM(C27),FIND(".",TRIM(C27))+1)-FIND(".",TRIM(C27))-1)),VALUE(LEFT(TRIM(C27),FIND(".",TRIM(C27))-1))))+IF(ISNUMBER(D27),IF(D27&gt;=1,(INT(D27)+ROUND(MOD(D27,1)*100,0)/60)/24,D27),(VALUE(LEFT(SUBSTITUTE(TRIM(D27),".",":"),FIND(":",SUBSTITUTE(TRIM(D27),".",":")&amp;":")-1))+IFERROR(VALUE(LEFT(MID(SUBSTITUTE(TRIM(D27),".",":"),FIND(":",SUBSTITUTE(TRIM(D27),".",":"))+1,2)&amp;"0",2)),0)/60)/24),""))</f>
        <v/>
      </c>
    </row>
    <row r="28" customFormat="false" ht="15" hidden="false" customHeight="false" outlineLevel="0" collapsed="false">
      <c r="A28" s="6"/>
      <c r="B28" s="7"/>
      <c r="C28" s="6"/>
      <c r="D28" s="7"/>
      <c r="E28" s="8"/>
      <c r="F28" s="8"/>
      <c r="G28" s="9"/>
      <c r="H28" s="8"/>
      <c r="I28" s="10" t="str">
        <f aca="false">IF(OR(N28="",O28=""),"",IF(O28&lt;=N28,"Tarkista ajat",ROUND((O28-N28)*24,2)))</f>
        <v/>
      </c>
      <c r="J28" s="11" t="str">
        <f aca="false">IF(G28="","",G28*Korvaukset!$B$4)</f>
        <v/>
      </c>
      <c r="K28" s="11" t="str">
        <f aca="false">IF(NOT(ISNUMBER(I28)),"",IF(I28&lt;=24,IF(I28&gt;10,IF(H28&gt;=2,Korvaukset!$B$5/2,Korvaukset!$B$5),IF(I28&gt;6,IF(H28&gt;=1,Korvaukset!$B$6/2,Korvaukset!$B$6),0)),INT(I28/24)*IF(H28&gt;=2,Korvaukset!$B$5/2,Korvaukset!$B$5)+IF(MOD(I28,24)&gt;6,IF(H28&gt;=2,Korvaukset!$B$5/2,Korvaukset!$B$5),IF(MOD(I28,24)&gt;=2,IF(H28&gt;=1,Korvaukset!$B$6/2,Korvaukset!$B$6),0))))</f>
        <v/>
      </c>
      <c r="L28" s="11" t="str">
        <f aca="false">IF(AND(J28="",K28=""),"",SUM(J28,K28))</f>
        <v/>
      </c>
      <c r="N28" s="0" t="str">
        <f aca="false">IF(OR(A28="",B28=""),"",IFERROR(IF(ISNUMBER(A28),A28,DATE(VALUE(MID(TRIM(A28),FIND(".",TRIM(A28),FIND(".",TRIM(A28))+1)+1,4))+IF(VALUE(MID(TRIM(A28),FIND(".",TRIM(A28),FIND(".",TRIM(A28))+1)+1,4))&lt;100,2000,0),VALUE(MID(TRIM(A28),FIND(".",TRIM(A28))+1,FIND(".",TRIM(A28),FIND(".",TRIM(A28))+1)-FIND(".",TRIM(A28))-1)),VALUE(LEFT(TRIM(A28),FIND(".",TRIM(A28))-1))))+IF(ISNUMBER(B28),IF(B28&gt;=1,(INT(B28)+ROUND(MOD(B28,1)*100,0)/60)/24,B28),(VALUE(LEFT(SUBSTITUTE(TRIM(B28),".",":"),FIND(":",SUBSTITUTE(TRIM(B28),".",":")&amp;":")-1))+IFERROR(VALUE(LEFT(MID(SUBSTITUTE(TRIM(B28),".",":"),FIND(":",SUBSTITUTE(TRIM(B28),".",":"))+1,2)&amp;"0",2)),0)/60)/24),""))</f>
        <v/>
      </c>
      <c r="O28" s="0" t="str">
        <f aca="false">IF(OR(C28="",D28=""),"",IFERROR(IF(ISNUMBER(C28),C28,DATE(VALUE(MID(TRIM(C28),FIND(".",TRIM(C28),FIND(".",TRIM(C28))+1)+1,4))+IF(VALUE(MID(TRIM(C28),FIND(".",TRIM(C28),FIND(".",TRIM(C28))+1)+1,4))&lt;100,2000,0),VALUE(MID(TRIM(C28),FIND(".",TRIM(C28))+1,FIND(".",TRIM(C28),FIND(".",TRIM(C28))+1)-FIND(".",TRIM(C28))-1)),VALUE(LEFT(TRIM(C28),FIND(".",TRIM(C28))-1))))+IF(ISNUMBER(D28),IF(D28&gt;=1,(INT(D28)+ROUND(MOD(D28,1)*100,0)/60)/24,D28),(VALUE(LEFT(SUBSTITUTE(TRIM(D28),".",":"),FIND(":",SUBSTITUTE(TRIM(D28),".",":")&amp;":")-1))+IFERROR(VALUE(LEFT(MID(SUBSTITUTE(TRIM(D28),".",":"),FIND(":",SUBSTITUTE(TRIM(D28),".",":"))+1,2)&amp;"0",2)),0)/60)/24),""))</f>
        <v/>
      </c>
    </row>
    <row r="29" customFormat="false" ht="15" hidden="false" customHeight="false" outlineLevel="0" collapsed="false">
      <c r="A29" s="6"/>
      <c r="B29" s="7"/>
      <c r="C29" s="6"/>
      <c r="D29" s="7"/>
      <c r="E29" s="8"/>
      <c r="F29" s="8"/>
      <c r="G29" s="9"/>
      <c r="H29" s="8"/>
      <c r="I29" s="10" t="str">
        <f aca="false">IF(OR(N29="",O29=""),"",IF(O29&lt;=N29,"Tarkista ajat",ROUND((O29-N29)*24,2)))</f>
        <v/>
      </c>
      <c r="J29" s="11" t="str">
        <f aca="false">IF(G29="","",G29*Korvaukset!$B$4)</f>
        <v/>
      </c>
      <c r="K29" s="11" t="str">
        <f aca="false">IF(NOT(ISNUMBER(I29)),"",IF(I29&lt;=24,IF(I29&gt;10,IF(H29&gt;=2,Korvaukset!$B$5/2,Korvaukset!$B$5),IF(I29&gt;6,IF(H29&gt;=1,Korvaukset!$B$6/2,Korvaukset!$B$6),0)),INT(I29/24)*IF(H29&gt;=2,Korvaukset!$B$5/2,Korvaukset!$B$5)+IF(MOD(I29,24)&gt;6,IF(H29&gt;=2,Korvaukset!$B$5/2,Korvaukset!$B$5),IF(MOD(I29,24)&gt;=2,IF(H29&gt;=1,Korvaukset!$B$6/2,Korvaukset!$B$6),0))))</f>
        <v/>
      </c>
      <c r="L29" s="11" t="str">
        <f aca="false">IF(AND(J29="",K29=""),"",SUM(J29,K29))</f>
        <v/>
      </c>
      <c r="N29" s="0" t="str">
        <f aca="false">IF(OR(A29="",B29=""),"",IFERROR(IF(ISNUMBER(A29),A29,DATE(VALUE(MID(TRIM(A29),FIND(".",TRIM(A29),FIND(".",TRIM(A29))+1)+1,4))+IF(VALUE(MID(TRIM(A29),FIND(".",TRIM(A29),FIND(".",TRIM(A29))+1)+1,4))&lt;100,2000,0),VALUE(MID(TRIM(A29),FIND(".",TRIM(A29))+1,FIND(".",TRIM(A29),FIND(".",TRIM(A29))+1)-FIND(".",TRIM(A29))-1)),VALUE(LEFT(TRIM(A29),FIND(".",TRIM(A29))-1))))+IF(ISNUMBER(B29),IF(B29&gt;=1,(INT(B29)+ROUND(MOD(B29,1)*100,0)/60)/24,B29),(VALUE(LEFT(SUBSTITUTE(TRIM(B29),".",":"),FIND(":",SUBSTITUTE(TRIM(B29),".",":")&amp;":")-1))+IFERROR(VALUE(LEFT(MID(SUBSTITUTE(TRIM(B29),".",":"),FIND(":",SUBSTITUTE(TRIM(B29),".",":"))+1,2)&amp;"0",2)),0)/60)/24),""))</f>
        <v/>
      </c>
      <c r="O29" s="0" t="str">
        <f aca="false">IF(OR(C29="",D29=""),"",IFERROR(IF(ISNUMBER(C29),C29,DATE(VALUE(MID(TRIM(C29),FIND(".",TRIM(C29),FIND(".",TRIM(C29))+1)+1,4))+IF(VALUE(MID(TRIM(C29),FIND(".",TRIM(C29),FIND(".",TRIM(C29))+1)+1,4))&lt;100,2000,0),VALUE(MID(TRIM(C29),FIND(".",TRIM(C29))+1,FIND(".",TRIM(C29),FIND(".",TRIM(C29))+1)-FIND(".",TRIM(C29))-1)),VALUE(LEFT(TRIM(C29),FIND(".",TRIM(C29))-1))))+IF(ISNUMBER(D29),IF(D29&gt;=1,(INT(D29)+ROUND(MOD(D29,1)*100,0)/60)/24,D29),(VALUE(LEFT(SUBSTITUTE(TRIM(D29),".",":"),FIND(":",SUBSTITUTE(TRIM(D29),".",":")&amp;":")-1))+IFERROR(VALUE(LEFT(MID(SUBSTITUTE(TRIM(D29),".",":"),FIND(":",SUBSTITUTE(TRIM(D29),".",":"))+1,2)&amp;"0",2)),0)/60)/24),""))</f>
        <v/>
      </c>
    </row>
    <row r="30" customFormat="false" ht="15" hidden="false" customHeight="false" outlineLevel="0" collapsed="false">
      <c r="A30" s="6"/>
      <c r="B30" s="7"/>
      <c r="C30" s="6"/>
      <c r="D30" s="7"/>
      <c r="E30" s="8"/>
      <c r="F30" s="8"/>
      <c r="G30" s="9"/>
      <c r="H30" s="8"/>
      <c r="I30" s="10" t="str">
        <f aca="false">IF(OR(N30="",O30=""),"",IF(O30&lt;=N30,"Tarkista ajat",ROUND((O30-N30)*24,2)))</f>
        <v/>
      </c>
      <c r="J30" s="11" t="str">
        <f aca="false">IF(G30="","",G30*Korvaukset!$B$4)</f>
        <v/>
      </c>
      <c r="K30" s="11" t="str">
        <f aca="false">IF(NOT(ISNUMBER(I30)),"",IF(I30&lt;=24,IF(I30&gt;10,IF(H30&gt;=2,Korvaukset!$B$5/2,Korvaukset!$B$5),IF(I30&gt;6,IF(H30&gt;=1,Korvaukset!$B$6/2,Korvaukset!$B$6),0)),INT(I30/24)*IF(H30&gt;=2,Korvaukset!$B$5/2,Korvaukset!$B$5)+IF(MOD(I30,24)&gt;6,IF(H30&gt;=2,Korvaukset!$B$5/2,Korvaukset!$B$5),IF(MOD(I30,24)&gt;=2,IF(H30&gt;=1,Korvaukset!$B$6/2,Korvaukset!$B$6),0))))</f>
        <v/>
      </c>
      <c r="L30" s="11" t="str">
        <f aca="false">IF(AND(J30="",K30=""),"",SUM(J30,K30))</f>
        <v/>
      </c>
      <c r="N30" s="0" t="str">
        <f aca="false">IF(OR(A30="",B30=""),"",IFERROR(IF(ISNUMBER(A30),A30,DATE(VALUE(MID(TRIM(A30),FIND(".",TRIM(A30),FIND(".",TRIM(A30))+1)+1,4))+IF(VALUE(MID(TRIM(A30),FIND(".",TRIM(A30),FIND(".",TRIM(A30))+1)+1,4))&lt;100,2000,0),VALUE(MID(TRIM(A30),FIND(".",TRIM(A30))+1,FIND(".",TRIM(A30),FIND(".",TRIM(A30))+1)-FIND(".",TRIM(A30))-1)),VALUE(LEFT(TRIM(A30),FIND(".",TRIM(A30))-1))))+IF(ISNUMBER(B30),IF(B30&gt;=1,(INT(B30)+ROUND(MOD(B30,1)*100,0)/60)/24,B30),(VALUE(LEFT(SUBSTITUTE(TRIM(B30),".",":"),FIND(":",SUBSTITUTE(TRIM(B30),".",":")&amp;":")-1))+IFERROR(VALUE(LEFT(MID(SUBSTITUTE(TRIM(B30),".",":"),FIND(":",SUBSTITUTE(TRIM(B30),".",":"))+1,2)&amp;"0",2)),0)/60)/24),""))</f>
        <v/>
      </c>
      <c r="O30" s="0" t="str">
        <f aca="false">IF(OR(C30="",D30=""),"",IFERROR(IF(ISNUMBER(C30),C30,DATE(VALUE(MID(TRIM(C30),FIND(".",TRIM(C30),FIND(".",TRIM(C30))+1)+1,4))+IF(VALUE(MID(TRIM(C30),FIND(".",TRIM(C30),FIND(".",TRIM(C30))+1)+1,4))&lt;100,2000,0),VALUE(MID(TRIM(C30),FIND(".",TRIM(C30))+1,FIND(".",TRIM(C30),FIND(".",TRIM(C30))+1)-FIND(".",TRIM(C30))-1)),VALUE(LEFT(TRIM(C30),FIND(".",TRIM(C30))-1))))+IF(ISNUMBER(D30),IF(D30&gt;=1,(INT(D30)+ROUND(MOD(D30,1)*100,0)/60)/24,D30),(VALUE(LEFT(SUBSTITUTE(TRIM(D30),".",":"),FIND(":",SUBSTITUTE(TRIM(D30),".",":")&amp;":")-1))+IFERROR(VALUE(LEFT(MID(SUBSTITUTE(TRIM(D30),".",":"),FIND(":",SUBSTITUTE(TRIM(D30),".",":"))+1,2)&amp;"0",2)),0)/60)/24),""))</f>
        <v/>
      </c>
    </row>
    <row r="31" customFormat="false" ht="15" hidden="false" customHeight="false" outlineLevel="0" collapsed="false">
      <c r="A31" s="6"/>
      <c r="B31" s="7"/>
      <c r="C31" s="6"/>
      <c r="D31" s="7"/>
      <c r="E31" s="8"/>
      <c r="F31" s="8"/>
      <c r="G31" s="9"/>
      <c r="H31" s="8"/>
      <c r="I31" s="10" t="str">
        <f aca="false">IF(OR(N31="",O31=""),"",IF(O31&lt;=N31,"Tarkista ajat",ROUND((O31-N31)*24,2)))</f>
        <v/>
      </c>
      <c r="J31" s="11" t="str">
        <f aca="false">IF(G31="","",G31*Korvaukset!$B$4)</f>
        <v/>
      </c>
      <c r="K31" s="11" t="str">
        <f aca="false">IF(NOT(ISNUMBER(I31)),"",IF(I31&lt;=24,IF(I31&gt;10,IF(H31&gt;=2,Korvaukset!$B$5/2,Korvaukset!$B$5),IF(I31&gt;6,IF(H31&gt;=1,Korvaukset!$B$6/2,Korvaukset!$B$6),0)),INT(I31/24)*IF(H31&gt;=2,Korvaukset!$B$5/2,Korvaukset!$B$5)+IF(MOD(I31,24)&gt;6,IF(H31&gt;=2,Korvaukset!$B$5/2,Korvaukset!$B$5),IF(MOD(I31,24)&gt;=2,IF(H31&gt;=1,Korvaukset!$B$6/2,Korvaukset!$B$6),0))))</f>
        <v/>
      </c>
      <c r="L31" s="11" t="str">
        <f aca="false">IF(AND(J31="",K31=""),"",SUM(J31,K31))</f>
        <v/>
      </c>
      <c r="N31" s="0" t="str">
        <f aca="false">IF(OR(A31="",B31=""),"",IFERROR(IF(ISNUMBER(A31),A31,DATE(VALUE(MID(TRIM(A31),FIND(".",TRIM(A31),FIND(".",TRIM(A31))+1)+1,4))+IF(VALUE(MID(TRIM(A31),FIND(".",TRIM(A31),FIND(".",TRIM(A31))+1)+1,4))&lt;100,2000,0),VALUE(MID(TRIM(A31),FIND(".",TRIM(A31))+1,FIND(".",TRIM(A31),FIND(".",TRIM(A31))+1)-FIND(".",TRIM(A31))-1)),VALUE(LEFT(TRIM(A31),FIND(".",TRIM(A31))-1))))+IF(ISNUMBER(B31),IF(B31&gt;=1,(INT(B31)+ROUND(MOD(B31,1)*100,0)/60)/24,B31),(VALUE(LEFT(SUBSTITUTE(TRIM(B31),".",":"),FIND(":",SUBSTITUTE(TRIM(B31),".",":")&amp;":")-1))+IFERROR(VALUE(LEFT(MID(SUBSTITUTE(TRIM(B31),".",":"),FIND(":",SUBSTITUTE(TRIM(B31),".",":"))+1,2)&amp;"0",2)),0)/60)/24),""))</f>
        <v/>
      </c>
      <c r="O31" s="0" t="str">
        <f aca="false">IF(OR(C31="",D31=""),"",IFERROR(IF(ISNUMBER(C31),C31,DATE(VALUE(MID(TRIM(C31),FIND(".",TRIM(C31),FIND(".",TRIM(C31))+1)+1,4))+IF(VALUE(MID(TRIM(C31),FIND(".",TRIM(C31),FIND(".",TRIM(C31))+1)+1,4))&lt;100,2000,0),VALUE(MID(TRIM(C31),FIND(".",TRIM(C31))+1,FIND(".",TRIM(C31),FIND(".",TRIM(C31))+1)-FIND(".",TRIM(C31))-1)),VALUE(LEFT(TRIM(C31),FIND(".",TRIM(C31))-1))))+IF(ISNUMBER(D31),IF(D31&gt;=1,(INT(D31)+ROUND(MOD(D31,1)*100,0)/60)/24,D31),(VALUE(LEFT(SUBSTITUTE(TRIM(D31),".",":"),FIND(":",SUBSTITUTE(TRIM(D31),".",":")&amp;":")-1))+IFERROR(VALUE(LEFT(MID(SUBSTITUTE(TRIM(D31),".",":"),FIND(":",SUBSTITUTE(TRIM(D31),".",":"))+1,2)&amp;"0",2)),0)/60)/24),""))</f>
        <v/>
      </c>
    </row>
    <row r="32" customFormat="false" ht="15" hidden="false" customHeight="false" outlineLevel="0" collapsed="false">
      <c r="A32" s="6"/>
      <c r="B32" s="7"/>
      <c r="C32" s="6"/>
      <c r="D32" s="7"/>
      <c r="E32" s="8"/>
      <c r="F32" s="8"/>
      <c r="G32" s="9"/>
      <c r="H32" s="8"/>
      <c r="I32" s="10" t="str">
        <f aca="false">IF(OR(N32="",O32=""),"",IF(O32&lt;=N32,"Tarkista ajat",ROUND((O32-N32)*24,2)))</f>
        <v/>
      </c>
      <c r="J32" s="11" t="str">
        <f aca="false">IF(G32="","",G32*Korvaukset!$B$4)</f>
        <v/>
      </c>
      <c r="K32" s="11" t="str">
        <f aca="false">IF(NOT(ISNUMBER(I32)),"",IF(I32&lt;=24,IF(I32&gt;10,IF(H32&gt;=2,Korvaukset!$B$5/2,Korvaukset!$B$5),IF(I32&gt;6,IF(H32&gt;=1,Korvaukset!$B$6/2,Korvaukset!$B$6),0)),INT(I32/24)*IF(H32&gt;=2,Korvaukset!$B$5/2,Korvaukset!$B$5)+IF(MOD(I32,24)&gt;6,IF(H32&gt;=2,Korvaukset!$B$5/2,Korvaukset!$B$5),IF(MOD(I32,24)&gt;=2,IF(H32&gt;=1,Korvaukset!$B$6/2,Korvaukset!$B$6),0))))</f>
        <v/>
      </c>
      <c r="L32" s="11" t="str">
        <f aca="false">IF(AND(J32="",K32=""),"",SUM(J32,K32))</f>
        <v/>
      </c>
      <c r="N32" s="0" t="str">
        <f aca="false">IF(OR(A32="",B32=""),"",IFERROR(IF(ISNUMBER(A32),A32,DATE(VALUE(MID(TRIM(A32),FIND(".",TRIM(A32),FIND(".",TRIM(A32))+1)+1,4))+IF(VALUE(MID(TRIM(A32),FIND(".",TRIM(A32),FIND(".",TRIM(A32))+1)+1,4))&lt;100,2000,0),VALUE(MID(TRIM(A32),FIND(".",TRIM(A32))+1,FIND(".",TRIM(A32),FIND(".",TRIM(A32))+1)-FIND(".",TRIM(A32))-1)),VALUE(LEFT(TRIM(A32),FIND(".",TRIM(A32))-1))))+IF(ISNUMBER(B32),IF(B32&gt;=1,(INT(B32)+ROUND(MOD(B32,1)*100,0)/60)/24,B32),(VALUE(LEFT(SUBSTITUTE(TRIM(B32),".",":"),FIND(":",SUBSTITUTE(TRIM(B32),".",":")&amp;":")-1))+IFERROR(VALUE(LEFT(MID(SUBSTITUTE(TRIM(B32),".",":"),FIND(":",SUBSTITUTE(TRIM(B32),".",":"))+1,2)&amp;"0",2)),0)/60)/24),""))</f>
        <v/>
      </c>
      <c r="O32" s="0" t="str">
        <f aca="false">IF(OR(C32="",D32=""),"",IFERROR(IF(ISNUMBER(C32),C32,DATE(VALUE(MID(TRIM(C32),FIND(".",TRIM(C32),FIND(".",TRIM(C32))+1)+1,4))+IF(VALUE(MID(TRIM(C32),FIND(".",TRIM(C32),FIND(".",TRIM(C32))+1)+1,4))&lt;100,2000,0),VALUE(MID(TRIM(C32),FIND(".",TRIM(C32))+1,FIND(".",TRIM(C32),FIND(".",TRIM(C32))+1)-FIND(".",TRIM(C32))-1)),VALUE(LEFT(TRIM(C32),FIND(".",TRIM(C32))-1))))+IF(ISNUMBER(D32),IF(D32&gt;=1,(INT(D32)+ROUND(MOD(D32,1)*100,0)/60)/24,D32),(VALUE(LEFT(SUBSTITUTE(TRIM(D32),".",":"),FIND(":",SUBSTITUTE(TRIM(D32),".",":")&amp;":")-1))+IFERROR(VALUE(LEFT(MID(SUBSTITUTE(TRIM(D32),".",":"),FIND(":",SUBSTITUTE(TRIM(D32),".",":"))+1,2)&amp;"0",2)),0)/60)/24),""))</f>
        <v/>
      </c>
    </row>
    <row r="33" customFormat="false" ht="15" hidden="false" customHeight="false" outlineLevel="0" collapsed="false">
      <c r="A33" s="6"/>
      <c r="B33" s="7"/>
      <c r="C33" s="6"/>
      <c r="D33" s="7"/>
      <c r="E33" s="8"/>
      <c r="F33" s="8"/>
      <c r="G33" s="9"/>
      <c r="H33" s="8"/>
      <c r="I33" s="10" t="str">
        <f aca="false">IF(OR(N33="",O33=""),"",IF(O33&lt;=N33,"Tarkista ajat",ROUND((O33-N33)*24,2)))</f>
        <v/>
      </c>
      <c r="J33" s="11" t="str">
        <f aca="false">IF(G33="","",G33*Korvaukset!$B$4)</f>
        <v/>
      </c>
      <c r="K33" s="11" t="str">
        <f aca="false">IF(NOT(ISNUMBER(I33)),"",IF(I33&lt;=24,IF(I33&gt;10,IF(H33&gt;=2,Korvaukset!$B$5/2,Korvaukset!$B$5),IF(I33&gt;6,IF(H33&gt;=1,Korvaukset!$B$6/2,Korvaukset!$B$6),0)),INT(I33/24)*IF(H33&gt;=2,Korvaukset!$B$5/2,Korvaukset!$B$5)+IF(MOD(I33,24)&gt;6,IF(H33&gt;=2,Korvaukset!$B$5/2,Korvaukset!$B$5),IF(MOD(I33,24)&gt;=2,IF(H33&gt;=1,Korvaukset!$B$6/2,Korvaukset!$B$6),0))))</f>
        <v/>
      </c>
      <c r="L33" s="11" t="str">
        <f aca="false">IF(AND(J33="",K33=""),"",SUM(J33,K33))</f>
        <v/>
      </c>
      <c r="N33" s="0" t="str">
        <f aca="false">IF(OR(A33="",B33=""),"",IFERROR(IF(ISNUMBER(A33),A33,DATE(VALUE(MID(TRIM(A33),FIND(".",TRIM(A33),FIND(".",TRIM(A33))+1)+1,4))+IF(VALUE(MID(TRIM(A33),FIND(".",TRIM(A33),FIND(".",TRIM(A33))+1)+1,4))&lt;100,2000,0),VALUE(MID(TRIM(A33),FIND(".",TRIM(A33))+1,FIND(".",TRIM(A33),FIND(".",TRIM(A33))+1)-FIND(".",TRIM(A33))-1)),VALUE(LEFT(TRIM(A33),FIND(".",TRIM(A33))-1))))+IF(ISNUMBER(B33),IF(B33&gt;=1,(INT(B33)+ROUND(MOD(B33,1)*100,0)/60)/24,B33),(VALUE(LEFT(SUBSTITUTE(TRIM(B33),".",":"),FIND(":",SUBSTITUTE(TRIM(B33),".",":")&amp;":")-1))+IFERROR(VALUE(LEFT(MID(SUBSTITUTE(TRIM(B33),".",":"),FIND(":",SUBSTITUTE(TRIM(B33),".",":"))+1,2)&amp;"0",2)),0)/60)/24),""))</f>
        <v/>
      </c>
      <c r="O33" s="0" t="str">
        <f aca="false">IF(OR(C33="",D33=""),"",IFERROR(IF(ISNUMBER(C33),C33,DATE(VALUE(MID(TRIM(C33),FIND(".",TRIM(C33),FIND(".",TRIM(C33))+1)+1,4))+IF(VALUE(MID(TRIM(C33),FIND(".",TRIM(C33),FIND(".",TRIM(C33))+1)+1,4))&lt;100,2000,0),VALUE(MID(TRIM(C33),FIND(".",TRIM(C33))+1,FIND(".",TRIM(C33),FIND(".",TRIM(C33))+1)-FIND(".",TRIM(C33))-1)),VALUE(LEFT(TRIM(C33),FIND(".",TRIM(C33))-1))))+IF(ISNUMBER(D33),IF(D33&gt;=1,(INT(D33)+ROUND(MOD(D33,1)*100,0)/60)/24,D33),(VALUE(LEFT(SUBSTITUTE(TRIM(D33),".",":"),FIND(":",SUBSTITUTE(TRIM(D33),".",":")&amp;":")-1))+IFERROR(VALUE(LEFT(MID(SUBSTITUTE(TRIM(D33),".",":"),FIND(":",SUBSTITUTE(TRIM(D33),".",":"))+1,2)&amp;"0",2)),0)/60)/24),""))</f>
        <v/>
      </c>
    </row>
    <row r="34" customFormat="false" ht="15" hidden="false" customHeight="false" outlineLevel="0" collapsed="false">
      <c r="A34" s="6"/>
      <c r="B34" s="7"/>
      <c r="C34" s="6"/>
      <c r="D34" s="7"/>
      <c r="E34" s="8"/>
      <c r="F34" s="8"/>
      <c r="G34" s="9"/>
      <c r="H34" s="8"/>
      <c r="I34" s="10" t="str">
        <f aca="false">IF(OR(N34="",O34=""),"",IF(O34&lt;=N34,"Tarkista ajat",ROUND((O34-N34)*24,2)))</f>
        <v/>
      </c>
      <c r="J34" s="11" t="str">
        <f aca="false">IF(G34="","",G34*Korvaukset!$B$4)</f>
        <v/>
      </c>
      <c r="K34" s="11" t="str">
        <f aca="false">IF(NOT(ISNUMBER(I34)),"",IF(I34&lt;=24,IF(I34&gt;10,IF(H34&gt;=2,Korvaukset!$B$5/2,Korvaukset!$B$5),IF(I34&gt;6,IF(H34&gt;=1,Korvaukset!$B$6/2,Korvaukset!$B$6),0)),INT(I34/24)*IF(H34&gt;=2,Korvaukset!$B$5/2,Korvaukset!$B$5)+IF(MOD(I34,24)&gt;6,IF(H34&gt;=2,Korvaukset!$B$5/2,Korvaukset!$B$5),IF(MOD(I34,24)&gt;=2,IF(H34&gt;=1,Korvaukset!$B$6/2,Korvaukset!$B$6),0))))</f>
        <v/>
      </c>
      <c r="L34" s="11" t="str">
        <f aca="false">IF(AND(J34="",K34=""),"",SUM(J34,K34))</f>
        <v/>
      </c>
      <c r="N34" s="0" t="str">
        <f aca="false">IF(OR(A34="",B34=""),"",IFERROR(IF(ISNUMBER(A34),A34,DATE(VALUE(MID(TRIM(A34),FIND(".",TRIM(A34),FIND(".",TRIM(A34))+1)+1,4))+IF(VALUE(MID(TRIM(A34),FIND(".",TRIM(A34),FIND(".",TRIM(A34))+1)+1,4))&lt;100,2000,0),VALUE(MID(TRIM(A34),FIND(".",TRIM(A34))+1,FIND(".",TRIM(A34),FIND(".",TRIM(A34))+1)-FIND(".",TRIM(A34))-1)),VALUE(LEFT(TRIM(A34),FIND(".",TRIM(A34))-1))))+IF(ISNUMBER(B34),IF(B34&gt;=1,(INT(B34)+ROUND(MOD(B34,1)*100,0)/60)/24,B34),(VALUE(LEFT(SUBSTITUTE(TRIM(B34),".",":"),FIND(":",SUBSTITUTE(TRIM(B34),".",":")&amp;":")-1))+IFERROR(VALUE(LEFT(MID(SUBSTITUTE(TRIM(B34),".",":"),FIND(":",SUBSTITUTE(TRIM(B34),".",":"))+1,2)&amp;"0",2)),0)/60)/24),""))</f>
        <v/>
      </c>
      <c r="O34" s="0" t="str">
        <f aca="false">IF(OR(C34="",D34=""),"",IFERROR(IF(ISNUMBER(C34),C34,DATE(VALUE(MID(TRIM(C34),FIND(".",TRIM(C34),FIND(".",TRIM(C34))+1)+1,4))+IF(VALUE(MID(TRIM(C34),FIND(".",TRIM(C34),FIND(".",TRIM(C34))+1)+1,4))&lt;100,2000,0),VALUE(MID(TRIM(C34),FIND(".",TRIM(C34))+1,FIND(".",TRIM(C34),FIND(".",TRIM(C34))+1)-FIND(".",TRIM(C34))-1)),VALUE(LEFT(TRIM(C34),FIND(".",TRIM(C34))-1))))+IF(ISNUMBER(D34),IF(D34&gt;=1,(INT(D34)+ROUND(MOD(D34,1)*100,0)/60)/24,D34),(VALUE(LEFT(SUBSTITUTE(TRIM(D34),".",":"),FIND(":",SUBSTITUTE(TRIM(D34),".",":")&amp;":")-1))+IFERROR(VALUE(LEFT(MID(SUBSTITUTE(TRIM(D34),".",":"),FIND(":",SUBSTITUTE(TRIM(D34),".",":"))+1,2)&amp;"0",2)),0)/60)/24),""))</f>
        <v/>
      </c>
    </row>
    <row r="35" customFormat="false" ht="15" hidden="false" customHeight="false" outlineLevel="0" collapsed="false">
      <c r="A35" s="6"/>
      <c r="B35" s="7"/>
      <c r="C35" s="6"/>
      <c r="D35" s="7"/>
      <c r="E35" s="8"/>
      <c r="F35" s="8"/>
      <c r="G35" s="9"/>
      <c r="H35" s="8"/>
      <c r="I35" s="10" t="str">
        <f aca="false">IF(OR(N35="",O35=""),"",IF(O35&lt;=N35,"Tarkista ajat",ROUND((O35-N35)*24,2)))</f>
        <v/>
      </c>
      <c r="J35" s="11" t="str">
        <f aca="false">IF(G35="","",G35*Korvaukset!$B$4)</f>
        <v/>
      </c>
      <c r="K35" s="11" t="str">
        <f aca="false">IF(NOT(ISNUMBER(I35)),"",IF(I35&lt;=24,IF(I35&gt;10,IF(H35&gt;=2,Korvaukset!$B$5/2,Korvaukset!$B$5),IF(I35&gt;6,IF(H35&gt;=1,Korvaukset!$B$6/2,Korvaukset!$B$6),0)),INT(I35/24)*IF(H35&gt;=2,Korvaukset!$B$5/2,Korvaukset!$B$5)+IF(MOD(I35,24)&gt;6,IF(H35&gt;=2,Korvaukset!$B$5/2,Korvaukset!$B$5),IF(MOD(I35,24)&gt;=2,IF(H35&gt;=1,Korvaukset!$B$6/2,Korvaukset!$B$6),0))))</f>
        <v/>
      </c>
      <c r="L35" s="11" t="str">
        <f aca="false">IF(AND(J35="",K35=""),"",SUM(J35,K35))</f>
        <v/>
      </c>
      <c r="N35" s="0" t="str">
        <f aca="false">IF(OR(A35="",B35=""),"",IFERROR(IF(ISNUMBER(A35),A35,DATE(VALUE(MID(TRIM(A35),FIND(".",TRIM(A35),FIND(".",TRIM(A35))+1)+1,4))+IF(VALUE(MID(TRIM(A35),FIND(".",TRIM(A35),FIND(".",TRIM(A35))+1)+1,4))&lt;100,2000,0),VALUE(MID(TRIM(A35),FIND(".",TRIM(A35))+1,FIND(".",TRIM(A35),FIND(".",TRIM(A35))+1)-FIND(".",TRIM(A35))-1)),VALUE(LEFT(TRIM(A35),FIND(".",TRIM(A35))-1))))+IF(ISNUMBER(B35),IF(B35&gt;=1,(INT(B35)+ROUND(MOD(B35,1)*100,0)/60)/24,B35),(VALUE(LEFT(SUBSTITUTE(TRIM(B35),".",":"),FIND(":",SUBSTITUTE(TRIM(B35),".",":")&amp;":")-1))+IFERROR(VALUE(LEFT(MID(SUBSTITUTE(TRIM(B35),".",":"),FIND(":",SUBSTITUTE(TRIM(B35),".",":"))+1,2)&amp;"0",2)),0)/60)/24),""))</f>
        <v/>
      </c>
      <c r="O35" s="0" t="str">
        <f aca="false">IF(OR(C35="",D35=""),"",IFERROR(IF(ISNUMBER(C35),C35,DATE(VALUE(MID(TRIM(C35),FIND(".",TRIM(C35),FIND(".",TRIM(C35))+1)+1,4))+IF(VALUE(MID(TRIM(C35),FIND(".",TRIM(C35),FIND(".",TRIM(C35))+1)+1,4))&lt;100,2000,0),VALUE(MID(TRIM(C35),FIND(".",TRIM(C35))+1,FIND(".",TRIM(C35),FIND(".",TRIM(C35))+1)-FIND(".",TRIM(C35))-1)),VALUE(LEFT(TRIM(C35),FIND(".",TRIM(C35))-1))))+IF(ISNUMBER(D35),IF(D35&gt;=1,(INT(D35)+ROUND(MOD(D35,1)*100,0)/60)/24,D35),(VALUE(LEFT(SUBSTITUTE(TRIM(D35),".",":"),FIND(":",SUBSTITUTE(TRIM(D35),".",":")&amp;":")-1))+IFERROR(VALUE(LEFT(MID(SUBSTITUTE(TRIM(D35),".",":"),FIND(":",SUBSTITUTE(TRIM(D35),".",":"))+1,2)&amp;"0",2)),0)/60)/24),""))</f>
        <v/>
      </c>
    </row>
    <row r="36" customFormat="false" ht="15" hidden="false" customHeight="false" outlineLevel="0" collapsed="false">
      <c r="A36" s="6"/>
      <c r="B36" s="7"/>
      <c r="C36" s="6"/>
      <c r="D36" s="7"/>
      <c r="E36" s="8"/>
      <c r="F36" s="8"/>
      <c r="G36" s="9"/>
      <c r="H36" s="8"/>
      <c r="I36" s="10" t="str">
        <f aca="false">IF(OR(N36="",O36=""),"",IF(O36&lt;=N36,"Tarkista ajat",ROUND((O36-N36)*24,2)))</f>
        <v/>
      </c>
      <c r="J36" s="11" t="str">
        <f aca="false">IF(G36="","",G36*Korvaukset!$B$4)</f>
        <v/>
      </c>
      <c r="K36" s="11" t="str">
        <f aca="false">IF(NOT(ISNUMBER(I36)),"",IF(I36&lt;=24,IF(I36&gt;10,IF(H36&gt;=2,Korvaukset!$B$5/2,Korvaukset!$B$5),IF(I36&gt;6,IF(H36&gt;=1,Korvaukset!$B$6/2,Korvaukset!$B$6),0)),INT(I36/24)*IF(H36&gt;=2,Korvaukset!$B$5/2,Korvaukset!$B$5)+IF(MOD(I36,24)&gt;6,IF(H36&gt;=2,Korvaukset!$B$5/2,Korvaukset!$B$5),IF(MOD(I36,24)&gt;=2,IF(H36&gt;=1,Korvaukset!$B$6/2,Korvaukset!$B$6),0))))</f>
        <v/>
      </c>
      <c r="L36" s="11" t="str">
        <f aca="false">IF(AND(J36="",K36=""),"",SUM(J36,K36))</f>
        <v/>
      </c>
      <c r="N36" s="0" t="str">
        <f aca="false">IF(OR(A36="",B36=""),"",IFERROR(IF(ISNUMBER(A36),A36,DATE(VALUE(MID(TRIM(A36),FIND(".",TRIM(A36),FIND(".",TRIM(A36))+1)+1,4))+IF(VALUE(MID(TRIM(A36),FIND(".",TRIM(A36),FIND(".",TRIM(A36))+1)+1,4))&lt;100,2000,0),VALUE(MID(TRIM(A36),FIND(".",TRIM(A36))+1,FIND(".",TRIM(A36),FIND(".",TRIM(A36))+1)-FIND(".",TRIM(A36))-1)),VALUE(LEFT(TRIM(A36),FIND(".",TRIM(A36))-1))))+IF(ISNUMBER(B36),IF(B36&gt;=1,(INT(B36)+ROUND(MOD(B36,1)*100,0)/60)/24,B36),(VALUE(LEFT(SUBSTITUTE(TRIM(B36),".",":"),FIND(":",SUBSTITUTE(TRIM(B36),".",":")&amp;":")-1))+IFERROR(VALUE(LEFT(MID(SUBSTITUTE(TRIM(B36),".",":"),FIND(":",SUBSTITUTE(TRIM(B36),".",":"))+1,2)&amp;"0",2)),0)/60)/24),""))</f>
        <v/>
      </c>
      <c r="O36" s="0" t="str">
        <f aca="false">IF(OR(C36="",D36=""),"",IFERROR(IF(ISNUMBER(C36),C36,DATE(VALUE(MID(TRIM(C36),FIND(".",TRIM(C36),FIND(".",TRIM(C36))+1)+1,4))+IF(VALUE(MID(TRIM(C36),FIND(".",TRIM(C36),FIND(".",TRIM(C36))+1)+1,4))&lt;100,2000,0),VALUE(MID(TRIM(C36),FIND(".",TRIM(C36))+1,FIND(".",TRIM(C36),FIND(".",TRIM(C36))+1)-FIND(".",TRIM(C36))-1)),VALUE(LEFT(TRIM(C36),FIND(".",TRIM(C36))-1))))+IF(ISNUMBER(D36),IF(D36&gt;=1,(INT(D36)+ROUND(MOD(D36,1)*100,0)/60)/24,D36),(VALUE(LEFT(SUBSTITUTE(TRIM(D36),".",":"),FIND(":",SUBSTITUTE(TRIM(D36),".",":")&amp;":")-1))+IFERROR(VALUE(LEFT(MID(SUBSTITUTE(TRIM(D36),".",":"),FIND(":",SUBSTITUTE(TRIM(D36),".",":"))+1,2)&amp;"0",2)),0)/60)/24),""))</f>
        <v/>
      </c>
    </row>
    <row r="37" customFormat="false" ht="15" hidden="false" customHeight="false" outlineLevel="0" collapsed="false">
      <c r="A37" s="6"/>
      <c r="B37" s="7"/>
      <c r="C37" s="6"/>
      <c r="D37" s="7"/>
      <c r="E37" s="8"/>
      <c r="F37" s="8"/>
      <c r="G37" s="9"/>
      <c r="H37" s="8"/>
      <c r="I37" s="10" t="str">
        <f aca="false">IF(OR(N37="",O37=""),"",IF(O37&lt;=N37,"Tarkista ajat",ROUND((O37-N37)*24,2)))</f>
        <v/>
      </c>
      <c r="J37" s="11" t="str">
        <f aca="false">IF(G37="","",G37*Korvaukset!$B$4)</f>
        <v/>
      </c>
      <c r="K37" s="11" t="str">
        <f aca="false">IF(NOT(ISNUMBER(I37)),"",IF(I37&lt;=24,IF(I37&gt;10,IF(H37&gt;=2,Korvaukset!$B$5/2,Korvaukset!$B$5),IF(I37&gt;6,IF(H37&gt;=1,Korvaukset!$B$6/2,Korvaukset!$B$6),0)),INT(I37/24)*IF(H37&gt;=2,Korvaukset!$B$5/2,Korvaukset!$B$5)+IF(MOD(I37,24)&gt;6,IF(H37&gt;=2,Korvaukset!$B$5/2,Korvaukset!$B$5),IF(MOD(I37,24)&gt;=2,IF(H37&gt;=1,Korvaukset!$B$6/2,Korvaukset!$B$6),0))))</f>
        <v/>
      </c>
      <c r="L37" s="11" t="str">
        <f aca="false">IF(AND(J37="",K37=""),"",SUM(J37,K37))</f>
        <v/>
      </c>
      <c r="N37" s="0" t="str">
        <f aca="false">IF(OR(A37="",B37=""),"",IFERROR(IF(ISNUMBER(A37),A37,DATE(VALUE(MID(TRIM(A37),FIND(".",TRIM(A37),FIND(".",TRIM(A37))+1)+1,4))+IF(VALUE(MID(TRIM(A37),FIND(".",TRIM(A37),FIND(".",TRIM(A37))+1)+1,4))&lt;100,2000,0),VALUE(MID(TRIM(A37),FIND(".",TRIM(A37))+1,FIND(".",TRIM(A37),FIND(".",TRIM(A37))+1)-FIND(".",TRIM(A37))-1)),VALUE(LEFT(TRIM(A37),FIND(".",TRIM(A37))-1))))+IF(ISNUMBER(B37),IF(B37&gt;=1,(INT(B37)+ROUND(MOD(B37,1)*100,0)/60)/24,B37),(VALUE(LEFT(SUBSTITUTE(TRIM(B37),".",":"),FIND(":",SUBSTITUTE(TRIM(B37),".",":")&amp;":")-1))+IFERROR(VALUE(LEFT(MID(SUBSTITUTE(TRIM(B37),".",":"),FIND(":",SUBSTITUTE(TRIM(B37),".",":"))+1,2)&amp;"0",2)),0)/60)/24),""))</f>
        <v/>
      </c>
      <c r="O37" s="0" t="str">
        <f aca="false">IF(OR(C37="",D37=""),"",IFERROR(IF(ISNUMBER(C37),C37,DATE(VALUE(MID(TRIM(C37),FIND(".",TRIM(C37),FIND(".",TRIM(C37))+1)+1,4))+IF(VALUE(MID(TRIM(C37),FIND(".",TRIM(C37),FIND(".",TRIM(C37))+1)+1,4))&lt;100,2000,0),VALUE(MID(TRIM(C37),FIND(".",TRIM(C37))+1,FIND(".",TRIM(C37),FIND(".",TRIM(C37))+1)-FIND(".",TRIM(C37))-1)),VALUE(LEFT(TRIM(C37),FIND(".",TRIM(C37))-1))))+IF(ISNUMBER(D37),IF(D37&gt;=1,(INT(D37)+ROUND(MOD(D37,1)*100,0)/60)/24,D37),(VALUE(LEFT(SUBSTITUTE(TRIM(D37),".",":"),FIND(":",SUBSTITUTE(TRIM(D37),".",":")&amp;":")-1))+IFERROR(VALUE(LEFT(MID(SUBSTITUTE(TRIM(D37),".",":"),FIND(":",SUBSTITUTE(TRIM(D37),".",":"))+1,2)&amp;"0",2)),0)/60)/24),""))</f>
        <v/>
      </c>
    </row>
    <row r="39" customFormat="false" ht="15" hidden="false" customHeight="false" outlineLevel="0" collapsed="false">
      <c r="A39" s="13" t="s">
        <v>17</v>
      </c>
      <c r="B39" s="14"/>
      <c r="C39" s="14"/>
      <c r="D39" s="14"/>
      <c r="E39" s="14"/>
      <c r="F39" s="14"/>
      <c r="G39" s="15" t="n">
        <f aca="false">SUM(G8:G37)</f>
        <v>572</v>
      </c>
      <c r="H39" s="14"/>
      <c r="I39" s="14"/>
      <c r="J39" s="16" t="n">
        <f aca="false">SUM(J8:J37)</f>
        <v>314.6</v>
      </c>
      <c r="K39" s="16" t="n">
        <f aca="false">SUM(K8:K37)</f>
        <v>133</v>
      </c>
      <c r="L39" s="16" t="n">
        <f aca="false">SUM(L8:L37)</f>
        <v>447.6</v>
      </c>
    </row>
    <row r="41" customFormat="false" ht="15" hidden="false" customHeight="false" outlineLevel="0" collapsed="false">
      <c r="A41" s="2" t="s">
        <v>22</v>
      </c>
    </row>
    <row r="42" customFormat="false" ht="15" hidden="false" customHeight="false" outlineLevel="0" collapsed="false">
      <c r="A42" s="2" t="s">
        <v>23</v>
      </c>
    </row>
    <row r="43" customFormat="false" ht="15" hidden="false" customHeight="false" outlineLevel="0" collapsed="false">
      <c r="A43" s="2" t="s">
        <v>24</v>
      </c>
    </row>
    <row r="44" customFormat="false" ht="15" hidden="false" customHeight="false" outlineLevel="0" collapsed="false">
      <c r="A44" s="17" t="s">
        <v>25</v>
      </c>
    </row>
  </sheetData>
  <mergeCells count="3">
    <mergeCell ref="B3:D3"/>
    <mergeCell ref="B4:D4"/>
    <mergeCell ref="B5:D5"/>
  </mergeCells>
  <dataValidations count="1">
    <dataValidation allowBlank="true" errorStyle="stop" operator="between" showDropDown="false" showErrorMessage="false" showInputMessage="false" sqref="H8:H37" type="list">
      <formula1>"0,1,2"</formula1>
      <formula2>0</formula2>
    </dataValidation>
  </dataValidations>
  <hyperlinks>
    <hyperlink ref="A44" r:id="rId2" display="Haluatko tehdä matkalaskun puhumalla puhelimeen? Sillä Selvä laskee korvaukset puolestasi: sillaselva.f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8" t="s">
        <v>26</v>
      </c>
    </row>
    <row r="2" customFormat="false" ht="15" hidden="false" customHeight="false" outlineLevel="0" collapsed="false">
      <c r="A2" s="2" t="s">
        <v>27</v>
      </c>
    </row>
    <row r="3" customFormat="false" ht="15" hidden="false" customHeight="false" outlineLevel="0" collapsed="false">
      <c r="A3" s="3" t="s">
        <v>28</v>
      </c>
      <c r="B3" s="3" t="s">
        <v>29</v>
      </c>
      <c r="C3" s="3" t="s">
        <v>30</v>
      </c>
    </row>
    <row r="4" customFormat="false" ht="15" hidden="false" customHeight="false" outlineLevel="0" collapsed="false">
      <c r="A4" s="19" t="s">
        <v>31</v>
      </c>
      <c r="B4" s="20" t="n">
        <v>0.55</v>
      </c>
      <c r="C4" s="2" t="s">
        <v>32</v>
      </c>
    </row>
    <row r="5" customFormat="false" ht="15" hidden="false" customHeight="false" outlineLevel="0" collapsed="false">
      <c r="A5" s="19" t="s">
        <v>33</v>
      </c>
      <c r="B5" s="20" t="n">
        <v>54</v>
      </c>
      <c r="C5" s="2" t="s">
        <v>34</v>
      </c>
    </row>
    <row r="6" customFormat="false" ht="15" hidden="false" customHeight="false" outlineLevel="0" collapsed="false">
      <c r="A6" s="19" t="s">
        <v>35</v>
      </c>
      <c r="B6" s="20" t="n">
        <v>25</v>
      </c>
      <c r="C6" s="2" t="s">
        <v>36</v>
      </c>
    </row>
    <row r="8" customFormat="false" ht="15" hidden="false" customHeight="false" outlineLevel="0" collapsed="false">
      <c r="A8" s="3" t="s">
        <v>37</v>
      </c>
    </row>
    <row r="9" customFormat="false" ht="15" hidden="false" customHeight="false" outlineLevel="0" collapsed="false">
      <c r="A9" s="21" t="s">
        <v>38</v>
      </c>
    </row>
    <row r="10" customFormat="false" ht="15" hidden="false" customHeight="false" outlineLevel="0" collapsed="false">
      <c r="A10" s="21" t="s">
        <v>39</v>
      </c>
    </row>
    <row r="11" customFormat="false" ht="15" hidden="false" customHeight="false" outlineLevel="0" collapsed="false">
      <c r="A11" s="21" t="s">
        <v>40</v>
      </c>
    </row>
    <row r="12" customFormat="false" ht="15" hidden="false" customHeight="false" outlineLevel="0" collapsed="false">
      <c r="A12" s="21" t="s">
        <v>41</v>
      </c>
    </row>
    <row r="13" customFormat="false" ht="15" hidden="false" customHeight="false" outlineLevel="0" collapsed="false">
      <c r="A13" s="21" t="s">
        <v>42</v>
      </c>
    </row>
    <row r="15" customFormat="false" ht="15" hidden="false" customHeight="false" outlineLevel="0" collapsed="false">
      <c r="A15" s="22" t="s">
        <v>43</v>
      </c>
      <c r="B15" s="17" t="s">
        <v>44</v>
      </c>
    </row>
  </sheetData>
  <hyperlinks>
    <hyperlink ref="B15" r:id="rId1" display="https://www.vero.fi/syventavat-vero-ohjeet/paatokset/47405/verohallinnon-paatos-verovapaista-matkakustannusten-korvauksista-vuonna-2026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2026-10-18T14:36:26Z</dcterms:created>
  <dc:creator>openpyxl</dc:creator>
  <dc:description/>
  <dc:language>en-US</dc:language>
  <cp:lastModifiedBy/>
  <dcterms:modified xsi:type="dcterms:W3CDTF">2026-10-18T14:36:26Z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